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119" documentId="120_S{2AC9BD13-BADA-5192-A53E-5A8FF88502F6}" xr6:coauthVersionLast="47" xr6:coauthVersionMax="47" xr10:uidLastSave="{C307DA92-08C1-40DA-8C09-561B169F5014}"/>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6" i="5"/>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<sst xmlns="http://schemas.openxmlformats.org/spreadsheetml/2006/main" count="180281" uniqueCount="39125">
  <si>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</si>
  <si>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</si>
  <si>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</si>
  <si>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</si>
  <si>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</si>
  <si>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</si>
  <si>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</si>
  <si>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</si>
  <si>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</si>
  <si>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</si>
  <si>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</si>
  <si>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</si>
  <si>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</si>
  <si>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</si>
  <si>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</si>
  <si>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</si>
  <si>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</si>
  <si>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</si>
  <si>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</si>
  <si>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</si>
  <si>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</si>
  <si>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</si>
  <si>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</si>
  <si>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</si>
  <si>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</si>
  <si>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</si>
  <si>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</si>
  <si>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</si>
  <si>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</si>
  <si>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</si>
  <si>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</si>
  <si>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</si>
  <si>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</si>
  <si>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</si>
  <si>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</si>
  <si>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</si>
  <si>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</si>
  <si>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</si>
  <si>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</si>
  <si>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</si>
  <si>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</si>
  <si>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</si>
  <si>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</si>
  <si>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</si>
  <si>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</si>
  <si>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</si>
  <si>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</si>
  <si>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</si>
  <si>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</si>
  <si>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</si>
  <si>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</si>
  <si>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</si>
  <si>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</si>
  <si>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</si>
  <si>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</si>
  <si>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</si>
  <si>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</si>
  <si>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</si>
  <si>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</si>
  <si>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</si>
  <si>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</si>
  <si>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</si>
  <si>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</si>
  <si>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</si>
  <si>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</si>
  <si>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</si>
  <si>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</si>
  <si>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</si>
  <si>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</si>
  <si>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</si>
  <si>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</si>
  <si>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</si>
  <si>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</si>
  <si>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</si>
  <si>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</si>
  <si>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</si>
  <si>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</si>
  <si>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</si>
  <si>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</si>
  <si>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</si>
  <si>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</si>
  <si>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</si>
  <si>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</si>
  <si>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</si>
  <si>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</si>
  <si>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</si>
  <si>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</si>
  <si>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</si>
  <si>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</si>
  <si>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</si>
  <si>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</si>
  <si>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</si>
  <si>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</si>
  <si>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</si>
  <si>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</si>
  <si>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</si>
  <si>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</si>
  <si>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</si>
  <si>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</si>
  <si>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</si>
  <si>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</si>
  <si>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</si>
  <si>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</si>
  <si>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</si>
  <si>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</si>
  <si>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</si>
  <si>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</si>
  <si>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</si>
  <si>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</si>
  <si>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</si>
  <si>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</si>
  <si>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</si>
  <si>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</si>
  <si>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</si>
  <si>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</si>
  <si>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</si>
  <si>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</si>
  <si>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</si>
  <si>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</si>
  <si>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</si>
  <si>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</si>
  <si>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</si>
  <si>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</si>
  <si>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</si>
  <si>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</si>
  <si>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</si>
  <si>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</si>
  <si>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</si>
  <si>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</si>
  <si>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</si>
  <si>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</si>
  <si>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</si>
  <si>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</si>
  <si>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</si>
  <si>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</si>
  <si>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</si>
  <si>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</si>
  <si>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</si>
  <si>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</si>
  <si>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</si>
  <si>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</si>
  <si>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</si>
  <si>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</si>
  <si>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</si>
  <si>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</si>
  <si>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</si>
  <si>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</si>
  <si>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</si>
  <si>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</si>
  <si>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</si>
  <si>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</si>
  <si>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</si>
  <si>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</si>
  <si>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</si>
  <si>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</si>
  <si>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</si>
  <si>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</si>
  <si>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</si>
  <si>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</si>
  <si>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</si>
  <si>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</si>
  <si>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</si>
  <si>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</si>
  <si>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</si>
  <si>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</si>
  <si>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</si>
  <si>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</si>
  <si>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</si>
  <si>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</si>
  <si>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</si>
  <si>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</si>
  <si>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</si>
  <si>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</si>
  <si>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</si>
  <si>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</si>
  <si>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</si>
  <si>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</si>
  <si>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</si>
  <si>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</si>
  <si>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</si>
  <si>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</si>
  <si>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</si>
  <si>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</si>
  <si>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</si>
  <si>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</si>
  <si>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</si>
  <si>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</si>
  <si>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</si>
  <si>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</si>
  <si>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</si>
  <si>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</si>
  <si>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</si>
  <si>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</si>
  <si>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</si>
  <si>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</si>
  <si>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</si>
  <si>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</si>
  <si>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</si>
  <si>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</si>
  <si>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</si>
  <si>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</si>
  <si>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</si>
  <si>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</si>
  <si>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</si>
  <si>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</si>
  <si>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</si>
  <si>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</si>
  <si>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</si>
  <si>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</si>
  <si>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</si>
  <si>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</si>
  <si>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</si>
  <si>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</si>
  <si>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</si>
  <si>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</si>
  <si>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</si>
  <si>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</si>
  <si>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</si>
  <si>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</si>
  <si>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</si>
  <si>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</si>
  <si>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</si>
  <si>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</si>
  <si>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</si>
  <si>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</si>
  <si>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</si>
  <si>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</si>
  <si>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</si>
  <si>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</si>
  <si>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</si>
  <si>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</si>
  <si>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</si>
  <si>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</si>
  <si>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</si>
  <si>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</si>
  <si>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</si>
  <si>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</si>
  <si>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</si>
  <si>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</si>
  <si>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</si>
  <si>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</si>
  <si>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</si>
  <si>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</si>
  <si>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</si>
  <si>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</si>
  <si>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</si>
  <si>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</si>
  <si>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</si>
  <si>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</si>
  <si>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</si>
  <si>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</si>
  <si>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</si>
  <si>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</si>
  <si>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</si>
  <si>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</si>
  <si>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</si>
  <si>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</si>
  <si>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</si>
  <si>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</si>
  <si>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</si>
  <si>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</si>
  <si>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</si>
  <si>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</si>
  <si>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</si>
  <si>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</si>
  <si>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</si>
  <si>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</si>
  <si>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</si>
  <si>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</si>
  <si>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</si>
  <si>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</si>
  <si>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</si>
  <si>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</si>
  <si>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</si>
  <si>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</si>
  <si>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</si>
  <si>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</si>
  <si>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</si>
  <si>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</si>
  <si>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</si>
  <si>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</si>
  <si>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</si>
  <si>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</si>
  <si>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</si>
  <si>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</si>
  <si>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</si>
  <si>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</si>
  <si>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</si>
  <si>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</si>
  <si>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</si>
  <si>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</si>
  <si>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</si>
  <si>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</si>
  <si>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</si>
  <si>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</si>
  <si>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</si>
  <si>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</si>
  <si>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</si>
  <si>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</si>
  <si>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</si>
  <si>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</si>
  <si>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</si>
  <si>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</si>
  <si>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</si>
  <si>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</si>
  <si>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</si>
  <si>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</si>
  <si>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</si>
  <si>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</si>
  <si>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</si>
  <si>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</si>
  <si>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</si>
  <si>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</si>
  <si>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</si>
  <si>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</si>
  <si>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</si>
  <si>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</si>
  <si>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</si>
  <si>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</si>
  <si>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</si>
  <si>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</si>
  <si>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</si>
  <si>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</si>
  <si>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</si>
  <si>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</si>
  <si>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</si>
  <si>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</si>
  <si>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</si>
  <si>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</si>
  <si>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</si>
  <si>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</si>
  <si>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</si>
  <si>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</si>
  <si>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</si>
  <si>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</si>
  <si>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</si>
  <si>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</si>
  <si>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</si>
  <si>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</si>
  <si>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</si>
  <si>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</si>
  <si>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</si>
  <si>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</si>
  <si>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</si>
  <si>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</si>
  <si>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</si>
  <si>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</si>
  <si>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</si>
  <si>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</si>
  <si>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</si>
  <si>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</si>
  <si>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</si>
  <si>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</si>
  <si>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</si>
  <si>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</si>
  <si>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</si>
  <si>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</si>
  <si>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</si>
  <si>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</si>
  <si>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</si>
  <si>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</si>
  <si>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</si>
  <si>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</si>
  <si>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</si>
  <si>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</si>
  <si>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</si>
  <si>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</si>
  <si>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</si>
  <si>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</si>
  <si>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</si>
  <si>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</si>
  <si>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</si>
  <si>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</si>
  <si>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</si>
  <si>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</si>
  <si>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</si>
  <si>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</si>
  <si>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</si>
  <si>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</si>
  <si>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</si>
  <si>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</si>
  <si>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</si>
  <si>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</si>
  <si>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</si>
  <si>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</si>
  <si>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</si>
  <si>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</si>
  <si>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</si>
  <si>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</si>
  <si>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</si>
  <si>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</si>
  <si>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</si>
  <si>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</si>
  <si>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</si>
  <si>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</si>
  <si>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</si>
  <si>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</si>
  <si>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</si>
  <si>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</si>
  <si>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</si>
  <si>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</si>
  <si>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</si>
  <si>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</si>
  <si>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</si>
  <si>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</si>
  <si>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</si>
  <si>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</si>
  <si>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</si>
  <si>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</si>
  <si>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</si>
  <si>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</si>
  <si>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</si>
  <si>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</si>
  <si>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</si>
  <si>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</si>
  <si>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</si>
  <si>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</si>
  <si>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</si>
  <si>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</si>
  <si>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</si>
  <si>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</si>
  <si>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</si>
  <si>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</si>
  <si>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</si>
  <si>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</si>
  <si>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</si>
  <si>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</si>
  <si>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</si>
  <si>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</si>
  <si>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</si>
  <si>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</si>
  <si>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</si>
  <si>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</si>
  <si>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</si>
  <si>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</si>
  <si>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</si>
  <si>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</si>
  <si>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</si>
  <si>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</si>
  <si>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</si>
  <si>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</si>
  <si>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</si>
  <si>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</si>
  <si>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</si>
  <si>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</si>
  <si>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</si>
  <si>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</si>
  <si>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</si>
  <si>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</si>
  <si>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</si>
  <si>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</si>
  <si>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</si>
  <si>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</si>
  <si>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</si>
  <si>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</si>
  <si>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</si>
  <si>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</si>
  <si>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</si>
  <si>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</si>
  <si>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</si>
  <si>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</si>
  <si>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</si>
  <si>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</si>
  <si>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</si>
  <si>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</si>
  <si>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</si>
  <si>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</si>
  <si>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</si>
  <si>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</si>
  <si>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</si>
  <si>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</si>
  <si>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</si>
  <si>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</si>
  <si>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</si>
  <si>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</si>
  <si>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</si>
  <si>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</si>
  <si>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</si>
  <si>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</si>
  <si>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</si>
  <si>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</si>
  <si>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</si>
  <si>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</si>
  <si>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</si>
  <si>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</si>
  <si>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</si>
  <si>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</si>
  <si>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</si>
  <si>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</si>
  <si>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</si>
  <si>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</si>
  <si>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</si>
  <si>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</si>
  <si>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</si>
  <si>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</si>
  <si>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</si>
  <si>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</si>
  <si>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</si>
  <si>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</si>
  <si>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</si>
  <si>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</si>
  <si>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</si>
  <si>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</si>
  <si>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</si>
  <si>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</si>
  <si>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</si>
  <si>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</si>
  <si>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</si>
  <si>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</si>
  <si>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</si>
  <si>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</si>
  <si>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</si>
  <si>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</si>
  <si>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</si>
  <si>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</si>
  <si>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</si>
  <si>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</si>
  <si>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</si>
  <si>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</si>
  <si>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</si>
  <si>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</si>
  <si>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</si>
  <si>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</si>
  <si>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</si>
  <si>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</si>
  <si>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</si>
  <si>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</si>
  <si>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</si>
  <si>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</si>
  <si>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</si>
  <si>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</si>
  <si>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</si>
  <si>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</si>
  <si>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</si>
  <si>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</si>
  <si>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</si>
  <si>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</si>
  <si>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</si>
  <si>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</si>
  <si>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</si>
  <si>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</si>
  <si>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</si>
  <si>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</si>
  <si>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</si>
  <si>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</si>
  <si>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</si>
  <si>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</si>
  <si>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</si>
  <si>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</si>
  <si>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</si>
  <si>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</si>
  <si>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</si>
  <si>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</si>
  <si>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</si>
  <si>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</si>
  <si>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</si>
  <si>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</si>
  <si>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</si>
  <si>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</si>
  <si>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</si>
  <si>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</si>
  <si>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</si>
  <si>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</si>
  <si>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</si>
  <si>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</si>
  <si>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</si>
  <si>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</si>
  <si>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</si>
  <si>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</si>
  <si>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</si>
  <si>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</si>
  <si>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</si>
  <si>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</si>
  <si>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</si>
  <si>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</si>
  <si>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</si>
  <si>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</si>
  <si>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</si>
  <si>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</si>
  <si>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</si>
  <si>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</si>
  <si>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</si>
  <si>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</si>
  <si>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</si>
  <si>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</si>
  <si>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</si>
  <si>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</si>
  <si>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</si>
  <si>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</si>
  <si>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</si>
  <si>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</si>
  <si>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</si>
  <si>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</si>
  <si>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</si>
  <si>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</si>
  <si>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</si>
  <si>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</si>
  <si>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</si>
  <si>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</si>
  <si>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</si>
  <si>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</si>
  <si>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</si>
  <si>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</si>
  <si>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</si>
  <si>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</si>
  <si>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</si>
  <si>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</si>
  <si>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</si>
  <si>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</si>
  <si>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</si>
  <si>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</si>
  <si>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</si>
  <si>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</si>
  <si>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</si>
  <si>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</si>
  <si>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</si>
  <si>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</si>
  <si>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</si>
  <si>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</si>
  <si>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</si>
  <si>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</si>
  <si>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</si>
  <si>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</si>
  <si>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</si>
  <si>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</si>
  <si>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</si>
  <si>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</si>
  <si>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</si>
  <si>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</si>
  <si>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</si>
  <si>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</si>
  <si>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</si>
  <si>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</si>
  <si>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</si>
  <si>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</si>
  <si>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</si>
  <si>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</si>
  <si>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</si>
  <si>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</si>
  <si>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</si>
  <si>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</si>
  <si>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</si>
  <si>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</si>
  <si>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</si>
  <si>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</si>
  <si>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</si>
  <si>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</si>
  <si>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</si>
  <si>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</si>
  <si>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</si>
  <si>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</si>
  <si>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</si>
  <si>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</si>
  <si>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</si>
  <si>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</si>
  <si>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</si>
  <si>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</si>
  <si>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</si>
  <si>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</si>
  <si>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</si>
  <si>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</si>
  <si>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</si>
  <si>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</si>
  <si>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</si>
  <si>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</si>
  <si>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</si>
  <si>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</si>
  <si>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</si>
  <si>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</si>
  <si>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</si>
  <si>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</si>
  <si>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</si>
  <si>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</si>
  <si>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</si>
  <si>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</si>
  <si>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</si>
  <si>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</si>
  <si>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</si>
  <si>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</si>
  <si>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</si>
  <si>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</si>
  <si>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</si>
  <si>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</si>
  <si>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</si>
  <si>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</si>
  <si>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</si>
  <si>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</si>
  <si>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</si>
  <si>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</si>
  <si>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</si>
  <si>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</si>
  <si>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</si>
  <si>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</si>
  <si>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</si>
  <si>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</si>
  <si>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</si>
  <si>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</si>
  <si>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</si>
  <si>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</si>
  <si>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</si>
  <si>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</si>
  <si>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</si>
  <si>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</si>
  <si>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</si>
  <si>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</si>
  <si>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</si>
  <si>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</si>
  <si>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</si>
  <si>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</si>
  <si>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</si>
  <si>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</si>
  <si>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</si>
  <si>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</si>
  <si>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</si>
  <si>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</si>
  <si>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</si>
  <si>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</si>
  <si>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</si>
  <si>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</si>
  <si>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</si>
  <si>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</si>
  <si>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</si>
  <si>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</si>
  <si>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</si>
  <si>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</si>
  <si>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</si>
  <si>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</si>
  <si>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</si>
  <si>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</si>
  <si>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</si>
  <si>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</si>
  <si>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</si>
  <si>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</si>
  <si>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</si>
  <si>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</si>
  <si>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</si>
  <si>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</si>
  <si>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</si>
  <si>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</si>
  <si>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</si>
  <si>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</si>
  <si>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</si>
  <si>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</si>
  <si>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</si>
  <si>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</si>
  <si>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</si>
  <si>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</si>
  <si>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</si>
  <si>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</si>
  <si>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</si>
  <si>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</si>
  <si>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</si>
  <si>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</si>
  <si>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</si>
  <si>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</si>
  <si>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</si>
  <si>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</si>
  <si>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</si>
  <si>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</si>
  <si>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</si>
  <si>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</si>
  <si>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</si>
  <si>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</si>
  <si>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</si>
  <si>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</si>
  <si>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</si>
  <si>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</si>
  <si>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</si>
  <si>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</si>
  <si>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</si>
  <si>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</si>
  <si>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</si>
  <si>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</si>
  <si>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</si>
  <si>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</si>
  <si>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</si>
  <si>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</si>
  <si>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</si>
  <si>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</si>
  <si>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</si>
  <si>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</si>
  <si>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</si>
  <si>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</si>
  <si>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</si>
  <si>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</si>
  <si>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</si>
  <si>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</si>
  <si>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</si>
  <si>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</si>
  <si>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</si>
  <si>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</si>
  <si>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</si>
  <si>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</si>
  <si>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</si>
  <si>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</si>
  <si>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</si>
  <si>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</si>
  <si>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</si>
  <si>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</si>
  <si>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</si>
  <si>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</si>
  <si>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</si>
  <si>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</si>
  <si>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</si>
  <si>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</si>
  <si>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</si>
  <si>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</si>
  <si>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</si>
  <si>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</si>
  <si>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</si>
  <si>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</si>
  <si>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</si>
  <si>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</si>
  <si>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</si>
  <si>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</si>
  <si>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</si>
  <si>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</si>
  <si>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</si>
  <si>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</si>
  <si>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</si>
  <si>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</si>
  <si>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</si>
  <si>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</si>
  <si>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</si>
  <si>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</si>
  <si>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</si>
  <si>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</si>
  <si>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</si>
  <si>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</si>
  <si>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</si>
  <si>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</si>
  <si>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</si>
  <si>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</si>
  <si>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</si>
  <si>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</si>
  <si>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</si>
  <si>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</si>
  <si>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</si>
  <si>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</si>
  <si>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</si>
  <si>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</si>
  <si>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</si>
  <si>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</si>
  <si>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</si>
  <si>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</si>
  <si>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</si>
  <si>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</si>
  <si>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</si>
  <si>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</si>
  <si>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</si>
  <si>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</si>
  <si>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</si>
  <si>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</si>
  <si>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</si>
  <si>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</si>
  <si>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</si>
  <si>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</si>
  <si>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</si>
  <si>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</si>
  <si>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</si>
  <si>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</si>
  <si>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</si>
  <si>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</si>
  <si>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</si>
  <si>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</si>
  <si>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</si>
  <si>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</si>
  <si>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</si>
  <si>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</si>
  <si>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</si>
  <si>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</si>
  <si>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</si>
  <si>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</si>
  <si>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</si>
  <si>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</si>
  <si>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</si>
  <si>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</si>
  <si>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</si>
  <si>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</si>
  <si>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</si>
  <si>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</si>
  <si>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</si>
  <si>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</si>
  <si>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</si>
  <si>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</si>
  <si>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</si>
  <si>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</si>
  <si>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</si>
  <si>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</si>
  <si>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</si>
  <si>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</si>
  <si>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</si>
  <si>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</si>
  <si>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</si>
  <si>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</si>
  <si>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</si>
  <si>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</si>
  <si>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</si>
  <si>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</si>
  <si>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</si>
  <si>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</si>
  <si>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</si>
  <si>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</si>
  <si>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</si>
  <si>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</si>
  <si>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</si>
  <si>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</si>
  <si>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</si>
  <si>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</si>
  <si>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</si>
  <si>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</si>
  <si>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</si>
  <si>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</si>
  <si>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</si>
  <si>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</si>
  <si>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</si>
  <si>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</si>
  <si>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</si>
  <si>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</si>
  <si>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</si>
  <si>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</si>
  <si>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</si>
  <si>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</si>
  <si>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</si>
  <si>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</si>
  <si>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</si>
  <si>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</si>
  <si>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</si>
  <si>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</si>
  <si>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</si>
  <si>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</si>
  <si>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</si>
  <si>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</si>
  <si>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</si>
  <si>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</si>
  <si>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</si>
  <si>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</si>
  <si>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</si>
  <si>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</si>
  <si>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</si>
  <si>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</si>
  <si>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</si>
  <si>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</si>
  <si>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</si>
  <si>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</si>
  <si>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</si>
  <si>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</si>
  <si>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</si>
  <si>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</si>
  <si>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</si>
  <si>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</si>
  <si>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</si>
  <si>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</si>
  <si>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</si>
  <si>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</si>
  <si>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</si>
  <si>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</si>
  <si>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</si>
  <si>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</si>
  <si>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</si>
  <si>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</si>
  <si>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</si>
  <si>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</si>
  <si>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</si>
  <si>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</si>
  <si>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</si>
  <si>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</si>
  <si>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</si>
  <si>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</si>
  <si>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</si>
  <si>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</si>
  <si>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</si>
  <si>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</si>
  <si>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</si>
  <si>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</si>
  <si>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</si>
  <si>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</si>
  <si>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</si>
  <si>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</si>
  <si>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</si>
  <si>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</si>
  <si>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</si>
  <si>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</si>
  <si>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</si>
  <si>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</si>
  <si>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</si>
  <si>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</si>
  <si>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</si>
  <si>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</si>
  <si>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</si>
  <si>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</si>
  <si>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</si>
  <si>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</si>
  <si>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</si>
  <si>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</si>
  <si>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</si>
  <si>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</si>
  <si>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</si>
  <si>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</si>
  <si>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</si>
  <si>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</si>
  <si>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</si>
  <si>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</si>
  <si>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</si>
  <si>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</si>
  <si>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</si>
  <si>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</si>
  <si>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</si>
  <si>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</si>
  <si>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</si>
  <si>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</si>
  <si>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</si>
  <si>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</si>
  <si>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</si>
  <si>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</si>
  <si>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</si>
  <si>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</si>
  <si>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</si>
  <si>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</si>
  <si>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</si>
  <si>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</si>
  <si>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</si>
  <si>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</si>
  <si>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</si>
  <si>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</si>
  <si>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</si>
  <si>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</si>
  <si>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</si>
  <si>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</si>
  <si>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</si>
  <si>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</si>
  <si>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</si>
  <si>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</si>
  <si>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</si>
  <si>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</si>
  <si>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</si>
  <si>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</si>
  <si>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</si>
  <si>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</si>
  <si>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</si>
  <si>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</si>
  <si>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</si>
  <si>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</si>
  <si>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</si>
  <si>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</si>
  <si>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</si>
  <si>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</si>
  <si>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</si>
  <si>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</si>
  <si>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</si>
  <si>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</si>
  <si>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</si>
  <si>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</si>
  <si>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</si>
  <si>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</si>
  <si>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</si>
  <si>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</si>
  <si>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</si>
  <si>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</si>
  <si>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</si>
  <si>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</si>
  <si>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</si>
  <si>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</si>
  <si>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</si>
  <si>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</si>
  <si>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</si>
  <si>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</si>
  <si>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</si>
  <si>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</si>
  <si>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</si>
  <si>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</si>
  <si>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</si>
  <si>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</si>
  <si>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</si>
  <si>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</si>
  <si>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</si>
  <si>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</si>
  <si>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</si>
  <si>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</si>
  <si>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</si>
  <si>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</si>
  <si>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</si>
  <si>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</si>
  <si>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</si>
  <si>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</si>
  <si>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</si>
  <si>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</si>
  <si>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</si>
  <si>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</si>
  <si>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</si>
  <si>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</si>
  <si>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</si>
  <si>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</si>
  <si>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</si>
  <si>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</si>
  <si>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</si>
  <si>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</si>
  <si>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</si>
  <si>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</si>
  <si>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</si>
  <si>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</si>
  <si>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</si>
  <si>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</si>
  <si>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</si>
  <si>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</si>
  <si>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</si>
  <si>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</si>
  <si>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</si>
  <si>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</si>
  <si>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</si>
  <si>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</si>
  <si>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</si>
  <si>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</si>
  <si>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</si>
  <si>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</si>
  <si>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</si>
  <si>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</si>
  <si>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</si>
  <si>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</si>
  <si>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</si>
  <si>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</si>
  <si>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</si>
  <si>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</si>
  <si>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</si>
  <si>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</si>
  <si>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</si>
  <si>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</si>
  <si>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</si>
  <si>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</si>
  <si>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</si>
  <si>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</si>
  <si>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</si>
  <si>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</si>
  <si>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</si>
  <si>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</si>
  <si>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</si>
  <si>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</si>
  <si>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</si>
  <si>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</si>
  <si>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</si>
  <si>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</si>
  <si>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</si>
  <si>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</si>
  <si>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</si>
  <si>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</si>
  <si>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</si>
  <si>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</si>
  <si>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</si>
  <si>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</si>
  <si>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</si>
  <si>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</si>
  <si>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</si>
  <si>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</si>
  <si>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</si>
  <si>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</si>
  <si>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</si>
  <si>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</si>
  <si>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</si>
  <si>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</si>
  <si>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</si>
  <si>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</si>
  <si>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</si>
  <si>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</si>
  <si>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</si>
  <si>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</si>
  <si>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</si>
  <si>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</si>
  <si>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</si>
  <si>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</si>
  <si>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</si>
  <si>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</si>
  <si>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</si>
  <si>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</si>
  <si>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</si>
  <si>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</si>
  <si>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</si>
  <si>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</si>
  <si>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</si>
  <si>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</si>
  <si>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</si>
  <si>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</si>
  <si>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</si>
  <si>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</si>
  <si>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</si>
  <si>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</si>
  <si>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</si>
  <si>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</si>
  <si>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</si>
  <si>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</si>
  <si>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</si>
  <si>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</si>
  <si>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</si>
  <si>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</si>
  <si>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</si>
  <si>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</si>
  <si>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</si>
  <si>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</si>
  <si>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</si>
  <si>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</si>
  <si>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</si>
  <si>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</si>
  <si>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</si>
  <si>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</si>
  <si>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</si>
  <si>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</si>
  <si>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</si>
  <si>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</si>
  <si>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</si>
  <si>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</si>
  <si>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</si>
  <si>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</si>
  <si>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</si>
  <si>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</si>
  <si>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</si>
  <si>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</si>
  <si>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</si>
  <si>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</si>
  <si>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</si>
  <si>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</si>
  <si>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</si>
  <si>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</si>
  <si>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</si>
  <si>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</si>
  <si>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</si>
  <si>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</si>
  <si>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</si>
  <si>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</si>
  <si>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</si>
  <si>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</si>
  <si>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</si>
  <si>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</si>
  <si>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</si>
  <si>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</si>
  <si>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</si>
  <si>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</si>
  <si>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</si>
  <si>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</si>
  <si>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</si>
  <si>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</si>
  <si>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</si>
  <si>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</si>
  <si>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</si>
  <si>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</si>
  <si>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</si>
  <si>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</si>
  <si>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</si>
  <si>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</si>
  <si>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</si>
  <si>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</si>
  <si>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</si>
  <si>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</si>
  <si>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</si>
  <si>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</si>
  <si>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</si>
  <si>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</si>
  <si>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</si>
  <si>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</si>
  <si>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</si>
  <si>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</si>
  <si>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</si>
  <si>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</si>
  <si>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</si>
  <si>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</si>
  <si>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</si>
  <si>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</si>
  <si>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</si>
  <si>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</si>
  <si>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</si>
  <si>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</si>
  <si>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</si>
  <si>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</si>
  <si>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</si>
  <si>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</si>
  <si>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</si>
  <si>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</si>
  <si>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</si>
  <si>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</si>
  <si>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</si>
  <si>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</si>
  <si>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</si>
  <si>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</si>
  <si>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</si>
  <si>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</si>
  <si>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</si>
  <si>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</si>
  <si>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</si>
  <si>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</si>
  <si>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</si>
  <si>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</si>
  <si>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</si>
  <si>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</si>
  <si>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</si>
  <si>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</si>
  <si>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</si>
  <si>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</si>
  <si>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</si>
  <si>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</si>
  <si>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</si>
  <si>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</si>
  <si>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</si>
  <si>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</si>
  <si>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</si>
  <si>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</si>
  <si>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</si>
  <si>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</si>
  <si>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</si>
  <si>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</si>
  <si>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</si>
  <si>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</si>
  <si>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</si>
  <si>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</si>
  <si>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</si>
  <si>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</si>
  <si>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</si>
  <si>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</si>
  <si>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</si>
  <si>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</si>
  <si>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</si>
  <si>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</si>
  <si>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</si>
  <si>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</si>
  <si>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</si>
  <si>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</si>
  <si>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</si>
  <si>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</si>
  <si>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</si>
  <si>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</si>
  <si>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</si>
  <si>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</si>
  <si>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</si>
  <si>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</si>
  <si>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</si>
  <si>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</si>
  <si>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</si>
  <si>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</si>
  <si>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</si>
  <si>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</si>
  <si>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</si>
  <si>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</si>
  <si>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</si>
  <si>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</si>
  <si>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</si>
  <si>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</si>
  <si>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</si>
  <si>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</si>
  <si>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</si>
  <si>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</si>
  <si>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</si>
  <si>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</si>
  <si>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</si>
  <si>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</si>
  <si>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</si>
  <si>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</si>
  <si>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</si>
  <si>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</si>
  <si>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</si>
  <si>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</si>
  <si>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</si>
  <si>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</si>
  <si>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</si>
  <si>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</si>
  <si>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</si>
  <si>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</si>
  <si>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</si>
  <si>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</si>
  <si>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</si>
  <si>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</si>
  <si>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</si>
  <si>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</si>
  <si>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</si>
  <si>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</si>
  <si>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</si>
  <si>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</si>
  <si>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</si>
  <si>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</si>
  <si>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</si>
  <si>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</si>
  <si>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</si>
  <si>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</si>
  <si>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</si>
  <si>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</si>
  <si>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</si>
  <si>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</si>
  <si>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</si>
  <si>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</si>
  <si>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</si>
  <si>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</si>
  <si>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</si>
  <si>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</si>
  <si>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</si>
  <si>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</si>
  <si>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</si>
  <si>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</si>
  <si>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</si>
  <si>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</si>
  <si>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</si>
  <si>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</si>
  <si>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</si>
  <si>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</si>
  <si>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</si>
  <si>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</si>
  <si>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</si>
  <si>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</si>
  <si>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</si>
  <si>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</si>
  <si>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</si>
  <si>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</si>
  <si>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</si>
  <si>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</si>
  <si>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</si>
  <si>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</si>
  <si>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</si>
  <si>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</si>
  <si>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</si>
  <si>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</si>
  <si>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</si>
  <si>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</si>
  <si>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</si>
  <si>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</si>
  <si>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</si>
  <si>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</si>
  <si>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</si>
  <si>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</si>
  <si>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</si>
  <si>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</si>
  <si>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</si>
  <si>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</si>
  <si>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</si>
  <si>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</si>
  <si>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</si>
  <si>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</si>
  <si>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</si>
  <si>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</si>
  <si>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</si>
  <si>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</si>
  <si>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</si>
  <si>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</si>
  <si>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</si>
  <si>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</si>
  <si>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</si>
  <si>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</si>
  <si>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</si>
  <si>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</si>
  <si>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</si>
  <si>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</si>
  <si>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</si>
  <si>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</si>
  <si>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</si>
  <si>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</si>
  <si>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</si>
  <si>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</si>
  <si>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</si>
  <si>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</si>
  <si>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</si>
  <si>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</si>
  <si>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</si>
  <si>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</si>
  <si>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</si>
  <si>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</si>
  <si>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</si>
  <si>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</si>
  <si>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</si>
  <si>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</si>
  <si>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</si>
  <si>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</si>
  <si>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</si>
  <si>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</si>
  <si>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</si>
  <si>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</si>
  <si>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</si>
  <si>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</si>
  <si>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</si>
  <si>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</si>
  <si>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</si>
  <si>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</si>
  <si>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</si>
  <si>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</si>
  <si>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</si>
  <si>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</si>
  <si>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</si>
  <si>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</si>
  <si>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</si>
  <si>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</si>
  <si>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</si>
  <si>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</si>
  <si>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</si>
  <si>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</si>
  <si>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</si>
  <si>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</si>
  <si>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</si>
  <si>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</si>
  <si>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</si>
  <si>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</si>
  <si>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</si>
  <si>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</si>
  <si>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</si>
  <si>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</si>
  <si>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</si>
  <si>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</si>
  <si>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</si>
  <si>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</si>
  <si>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</si>
  <si>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</si>
  <si>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</si>
  <si>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</si>
  <si>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</si>
  <si>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</si>
  <si>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</si>
  <si>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</si>
  <si>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</si>
  <si>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</si>
  <si>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</si>
  <si>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</si>
  <si>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</si>
  <si>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</si>
  <si>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</si>
  <si>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</si>
  <si>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</si>
  <si>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</si>
  <si>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</si>
  <si>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</si>
  <si>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</si>
  <si>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</si>
  <si>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</si>
  <si>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</si>
  <si>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</si>
  <si>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</si>
  <si>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</si>
  <si>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</si>
  <si>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</si>
  <si>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</si>
  <si>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</si>
  <si>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</si>
  <si>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</si>
  <si>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</si>
  <si>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</si>
  <si>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</si>
  <si>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</si>
  <si>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</si>
  <si>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</si>
  <si>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</si>
  <si>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</si>
  <si>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</si>
  <si>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</si>
  <si>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</si>
  <si>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</si>
  <si>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</si>
  <si>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</si>
  <si>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</si>
  <si>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</si>
  <si>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</si>
  <si>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</si>
  <si>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</si>
  <si>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</si>
  <si>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</si>
  <si>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</si>
  <si>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</si>
  <si>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</si>
  <si>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</si>
  <si>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</si>
  <si>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</si>
  <si>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</si>
  <si>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</si>
  <si>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</si>
  <si>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</si>
  <si>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</si>
  <si>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</si>
  <si>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</si>
  <si>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</si>
  <si>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</si>
  <si>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</si>
  <si>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</si>
  <si>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</si>
  <si>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</si>
  <si>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</si>
  <si>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</si>
  <si>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</si>
  <si>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</si>
  <si>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</si>
  <si>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</si>
  <si>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</si>
  <si>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</si>
  <si>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</si>
  <si>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</si>
  <si>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</si>
  <si>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</si>
  <si>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</si>
  <si>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</si>
  <si>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</si>
  <si>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</si>
  <si>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</si>
  <si>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</si>
  <si>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</si>
  <si>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</si>
  <si>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</si>
  <si>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</si>
  <si>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</si>
  <si>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</si>
  <si>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</si>
  <si>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</si>
  <si>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</si>
  <si>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</si>
  <si>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</si>
  <si>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</si>
  <si>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</si>
  <si>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</si>
  <si>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</si>
  <si>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</si>
  <si>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</si>
  <si>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</si>
  <si>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</si>
  <si>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</si>
  <si>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</si>
  <si>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</si>
  <si>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</si>
  <si>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</si>
  <si>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</si>
  <si>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</si>
  <si>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</si>
  <si>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</si>
  <si>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</si>
  <si>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</si>
  <si>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</si>
  <si>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</si>
  <si>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</si>
  <si>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</si>
  <si>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</si>
  <si>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</si>
  <si>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</si>
  <si>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</si>
  <si>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</si>
  <si>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</si>
  <si>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</si>
  <si>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</si>
  <si>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</si>
  <si>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</si>
  <si>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</si>
  <si>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</si>
  <si>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</si>
  <si>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</si>
  <si>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</si>
  <si>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</si>
  <si>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</si>
  <si>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</si>
  <si>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</si>
  <si>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</si>
  <si>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</si>
  <si>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</si>
  <si>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</si>
  <si>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</si>
  <si>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</si>
  <si>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</si>
  <si>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</si>
  <si>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</si>
  <si>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</si>
  <si>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</si>
  <si>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</si>
  <si>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</si>
  <si>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</si>
  <si>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</si>
  <si>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</si>
  <si>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</si>
  <si>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</si>
  <si>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</si>
  <si>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</si>
  <si>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</si>
  <si>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</si>
  <si>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</si>
  <si>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</si>
  <si>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</si>
  <si>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</si>
  <si>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</si>
  <si>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</si>
  <si>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</si>
  <si>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</si>
  <si>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</si>
  <si>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</si>
  <si>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</si>
  <si>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</si>
  <si>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</si>
  <si>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</si>
  <si>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</si>
  <si>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</si>
  <si>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</si>
  <si>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</si>
  <si>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</si>
  <si>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</si>
  <si>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</si>
  <si>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</si>
  <si>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</si>
  <si>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</si>
  <si>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</si>
  <si>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</si>
  <si>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</si>
  <si>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</si>
  <si>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</si>
  <si>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</si>
  <si>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</si>
  <si>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</si>
  <si>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</si>
  <si>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</si>
  <si>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</si>
  <si>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</si>
  <si>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</si>
  <si>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</si>
  <si>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</si>
  <si>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</si>
  <si>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</si>
  <si>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</si>
  <si>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</si>
  <si>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</si>
  <si>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</si>
  <si>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</si>
  <si>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</si>
  <si>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</si>
  <si>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</si>
  <si>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</si>
  <si>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</si>
  <si>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</si>
  <si>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</si>
  <si>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</si>
  <si>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</si>
  <si>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</si>
  <si>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</si>
  <si>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</si>
  <si>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</si>
  <si>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</si>
  <si>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</si>
  <si>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</si>
  <si>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</si>
  <si>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</si>
  <si>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</si>
  <si>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</si>
  <si>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</si>
  <si>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</si>
  <si>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</si>
  <si>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</si>
  <si>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</si>
  <si>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</si>
  <si>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</si>
  <si>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</si>
  <si>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</si>
  <si>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</si>
  <si>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</si>
  <si>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</si>
  <si>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</si>
  <si>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</si>
  <si>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</si>
  <si>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</si>
  <si>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</si>
  <si>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</si>
  <si>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</si>
  <si>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</si>
  <si>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</si>
  <si>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</si>
  <si>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</si>
  <si>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</si>
  <si>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</si>
  <si>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</si>
  <si>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</si>
  <si>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</si>
  <si>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</si>
  <si>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</si>
  <si>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</si>
  <si>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</si>
  <si>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</si>
  <si>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</si>
  <si>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</si>
  <si>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</si>
  <si>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</si>
  <si>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</si>
  <si>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</si>
  <si>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</si>
  <si>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</si>
  <si>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</si>
  <si>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</si>
  <si>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</si>
  <si>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</si>
  <si>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</si>
  <si>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</si>
  <si>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</si>
  <si>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</si>
  <si>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</si>
  <si>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</si>
  <si>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</si>
  <si>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</si>
  <si>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</si>
  <si>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</si>
  <si>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</si>
  <si>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</si>
  <si>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</si>
  <si>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</si>
  <si>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</si>
  <si>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</si>
  <si>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</si>
  <si>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</si>
  <si>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</si>
  <si>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</si>
  <si>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</si>
  <si>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</si>
  <si>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</si>
  <si>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</si>
  <si>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</si>
  <si>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</si>
  <si>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</si>
  <si>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</si>
  <si>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</si>
  <si>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</si>
  <si>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</si>
  <si>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</si>
  <si>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</si>
  <si>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</si>
  <si>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</si>
  <si>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</si>
  <si>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</si>
  <si>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</si>
  <si>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</si>
  <si>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</si>
  <si>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</si>
  <si>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</si>
  <si>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</si>
  <si>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</si>
  <si>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</si>
  <si>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</si>
  <si>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</si>
  <si>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</si>
  <si>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</si>
  <si>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</si>
  <si>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</si>
  <si>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</si>
  <si>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</si>
  <si>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</si>
  <si>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</si>
  <si>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</si>
  <si>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</si>
  <si>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</si>
  <si>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</si>
  <si>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</si>
  <si>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</si>
  <si>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</si>
  <si>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</si>
  <si>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</si>
  <si>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</si>
  <si>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</si>
  <si>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</si>
  <si>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</si>
  <si>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</si>
  <si>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</si>
  <si>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</si>
  <si>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</si>
  <si>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</si>
  <si>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</si>
  <si>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</si>
  <si>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</si>
  <si>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</si>
  <si>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</si>
  <si>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</si>
  <si>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</si>
  <si>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</si>
  <si>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</si>
  <si>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</si>
  <si>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</si>
  <si>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</si>
  <si>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</si>
  <si>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</si>
  <si>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</si>
  <si>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</si>
  <si>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</si>
  <si>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</si>
  <si>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</si>
  <si>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</si>
  <si>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</si>
  <si>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</si>
  <si>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</si>
  <si>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</si>
  <si>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</si>
  <si>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</si>
  <si>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</si>
  <si>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</si>
  <si>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</si>
  <si>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</si>
  <si>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</si>
  <si>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</si>
  <si>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</si>
  <si>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</si>
  <si>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</si>
  <si>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</si>
  <si>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</si>
  <si>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</si>
  <si>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</si>
  <si>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</si>
  <si>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</si>
  <si>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</si>
  <si>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</si>
  <si>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</si>
  <si>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</si>
  <si>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</si>
  <si>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</si>
  <si>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</si>
  <si>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</si>
  <si>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</si>
  <si>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</si>
  <si>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</si>
  <si>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</si>
  <si>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</si>
  <si>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</si>
  <si>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</si>
  <si>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</si>
  <si>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</si>
  <si>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</si>
  <si>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</si>
  <si>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</si>
  <si>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</si>
  <si>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</si>
  <si>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</si>
  <si>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</si>
  <si>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</si>
  <si>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</si>
  <si>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</si>
  <si>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</si>
  <si>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</si>
  <si>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</si>
  <si>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</si>
  <si>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</si>
  <si>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</si>
  <si>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</si>
  <si>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</si>
  <si>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</si>
  <si>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</si>
  <si>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</si>
  <si>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</si>
  <si>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</si>
  <si>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</si>
  <si>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</si>
  <si>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</si>
  <si>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</si>
  <si>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</si>
  <si>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</si>
  <si>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</si>
  <si>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</si>
  <si>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</si>
  <si>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</si>
  <si>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</si>
  <si>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</si>
  <si>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</si>
  <si>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</si>
  <si>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</si>
  <si>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</si>
  <si>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</si>
  <si>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</si>
  <si>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</si>
  <si>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</si>
  <si>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</si>
  <si>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</si>
  <si>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</si>
  <si>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</si>
  <si>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</si>
  <si>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</si>
  <si>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</si>
  <si>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</si>
  <si>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</si>
  <si>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</si>
  <si>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</si>
  <si>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</si>
  <si>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</si>
  <si>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</si>
  <si>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</si>
  <si>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</si>
  <si>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</si>
  <si>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</si>
  <si>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</si>
  <si>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</si>
  <si>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</si>
  <si>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</si>
  <si>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</si>
  <si>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</si>
  <si>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</si>
  <si>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</si>
  <si>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</si>
  <si>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</si>
  <si>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</si>
  <si>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</si>
  <si>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</si>
  <si>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</si>
  <si>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</si>
  <si>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</si>
  <si>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</si>
  <si>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</si>
  <si>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</si>
  <si>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</si>
  <si>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</si>
  <si>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</si>
  <si>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</si>
  <si>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</si>
  <si>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</si>
  <si>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</si>
  <si>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</si>
  <si>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</si>
  <si>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</si>
  <si>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</si>
  <si>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</si>
  <si>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</si>
  <si>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</si>
  <si>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</si>
  <si>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</si>
  <si>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</si>
  <si>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</si>
  <si>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</si>
  <si>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</si>
  <si>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</si>
  <si>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</si>
  <si>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</si>
  <si>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</si>
  <si>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</si>
  <si>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</si>
  <si>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</si>
  <si>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</si>
  <si>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</si>
  <si>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</si>
  <si>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</si>
  <si>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</si>
  <si>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</si>
  <si>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</si>
  <si>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</si>
  <si>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</si>
  <si>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</si>
  <si>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</si>
  <si>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</si>
  <si>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</si>
  <si>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</si>
  <si>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</si>
  <si>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</si>
  <si>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</si>
  <si>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</si>
  <si>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</si>
  <si>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</si>
  <si>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</si>
  <si>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</si>
  <si>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</si>
  <si>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</si>
  <si>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</si>
  <si>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</si>
  <si>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</si>
  <si>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</si>
  <si>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</si>
  <si>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</si>
  <si>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</si>
  <si>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</si>
  <si>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</si>
  <si>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</si>
  <si>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</si>
  <si>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</si>
  <si>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</si>
  <si>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</si>
  <si>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</si>
  <si>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</si>
  <si>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</si>
  <si>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</si>
  <si>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</si>
  <si>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</si>
  <si>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</si>
  <si>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</si>
  <si>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</si>
  <si>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</si>
  <si>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</si>
  <si>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</si>
  <si>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</si>
  <si>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</si>
  <si>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</si>
  <si>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</si>
  <si>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</si>
  <si>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</si>
  <si>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</si>
  <si>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</si>
  <si>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</si>
  <si>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</si>
  <si>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</si>
  <si>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</si>
  <si>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</si>
  <si>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</si>
  <si>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</si>
  <si>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</si>
  <si>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</si>
  <si>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</si>
  <si>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</si>
  <si>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</si>
  <si>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</si>
  <si>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</si>
  <si>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</si>
  <si>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</si>
  <si>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</si>
  <si>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</si>
  <si>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</si>
  <si>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</si>
  <si>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</si>
  <si>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</si>
  <si>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</si>
  <si>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</si>
  <si>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</si>
  <si>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</si>
  <si>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</si>
  <si>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</si>
  <si>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</si>
  <si>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</si>
  <si>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</si>
  <si>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</si>
  <si>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</si>
  <si>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</si>
  <si>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</si>
  <si>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</si>
  <si>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</si>
  <si>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</si>
  <si>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</si>
  <si>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</si>
  <si>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</si>
  <si>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</si>
  <si>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</si>
  <si>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</si>
  <si>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</si>
  <si>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</si>
  <si>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</si>
  <si>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</si>
  <si>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</si>
  <si>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</si>
  <si>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</si>
  <si>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</si>
  <si>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</si>
  <si>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</si>
  <si>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</si>
  <si>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</si>
  <si>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</si>
  <si>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</si>
  <si>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</si>
  <si>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</si>
  <si>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</si>
  <si>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</si>
  <si>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</si>
  <si>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</si>
  <si>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</si>
  <si>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</si>
  <si>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</si>
  <si>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</si>
  <si>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</si>
  <si>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</si>
  <si>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</si>
  <si>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</si>
  <si>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</si>
  <si>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</si>
  <si>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</si>
  <si>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</si>
  <si>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</si>
  <si>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</si>
  <si>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</si>
  <si>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</si>
  <si>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</si>
  <si>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</si>
  <si>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</si>
  <si>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</si>
  <si>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</si>
  <si>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</si>
  <si>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</si>
  <si>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</si>
  <si>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</si>
  <si>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</si>
  <si>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</si>
  <si>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</si>
  <si>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</si>
  <si>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</si>
  <si>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</si>
  <si>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</si>
  <si>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</si>
  <si>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</si>
  <si>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</si>
  <si>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</si>
  <si>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</si>
  <si>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</si>
  <si>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</si>
  <si>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</si>
  <si>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</si>
  <si>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</si>
  <si>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</si>
  <si>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</si>
  <si>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</si>
  <si>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</si>
  <si>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</si>
  <si>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</si>
  <si>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</si>
  <si>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</si>
  <si>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</si>
  <si>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</si>
  <si>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</si>
  <si>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</si>
  <si>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</si>
  <si>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</si>
  <si>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</si>
  <si>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</si>
  <si>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</si>
  <si>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</si>
  <si>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</si>
  <si>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</si>
  <si>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</si>
  <si>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</si>
  <si>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</si>
  <si>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</si>
  <si>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</si>
  <si>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</si>
  <si>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</si>
  <si>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</si>
  <si>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</si>
  <si>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</si>
  <si>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</si>
  <si>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</si>
  <si>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</si>
  <si>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</si>
  <si>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</si>
  <si>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</si>
  <si>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</si>
  <si>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</si>
  <si>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</si>
  <si>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</si>
  <si>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</si>
  <si>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</si>
  <si>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</si>
  <si>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</si>
  <si>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</si>
  <si>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</si>
  <si>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</si>
  <si>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</si>
  <si>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</si>
  <si>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</si>
  <si>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</si>
  <si>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</si>
  <si>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</si>
  <si>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</si>
  <si>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</si>
  <si>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</si>
  <si>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</si>
  <si>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</si>
  <si>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</si>
  <si>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</si>
  <si>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</si>
  <si>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</si>
  <si>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</si>
  <si>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</si>
  <si>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</si>
  <si>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</si>
  <si>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</si>
  <si>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</si>
  <si>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</si>
  <si>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</si>
  <si>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</si>
  <si>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</si>
  <si>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</si>
  <si>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</si>
  <si>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</si>
  <si>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</si>
  <si>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</si>
  <si>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</si>
  <si>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</si>
  <si>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</si>
  <si>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</si>
  <si>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</si>
  <si>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</si>
  <si>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</si>
  <si>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</si>
  <si>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</si>
  <si>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</si>
  <si>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</si>
  <si>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</si>
  <si>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</si>
  <si>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</si>
  <si>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</si>
  <si>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</si>
  <si>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</si>
  <si>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</si>
  <si>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</si>
  <si>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</si>
  <si>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</si>
  <si>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</si>
  <si>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</si>
  <si>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</si>
  <si>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</si>
  <si>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</si>
  <si>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</si>
  <si>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</si>
  <si>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</si>
  <si>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</si>
  <si>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</si>
  <si>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</si>
  <si>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</si>
  <si>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</si>
  <si>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</si>
  <si>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</si>
  <si>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</si>
  <si>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</si>
  <si>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</si>
  <si>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</si>
  <si>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</si>
  <si>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</si>
  <si>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</si>
  <si>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</si>
  <si>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</si>
  <si>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</si>
  <si>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</si>
  <si>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</si>
  <si>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</si>
  <si>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</si>
  <si>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</si>
  <si>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</si>
  <si>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</si>
  <si>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</si>
  <si>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</si>
  <si>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</si>
  <si>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</si>
  <si>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</si>
  <si>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</si>
  <si>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</si>
  <si>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</si>
  <si>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</si>
  <si>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</si>
  <si>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</si>
  <si>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</si>
  <si>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</si>
  <si>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</si>
  <si>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</si>
  <si>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</si>
  <si>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</si>
  <si>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</si>
  <si>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</si>
  <si>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</si>
  <si>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</si>
  <si>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</si>
  <si>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</si>
  <si>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</si>
  <si>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</si>
  <si>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</si>
  <si>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</si>
  <si>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</si>
  <si>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</si>
  <si>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</si>
  <si>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</si>
  <si>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</si>
  <si>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</si>
  <si>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</si>
  <si>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</si>
  <si>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</si>
  <si>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</si>
  <si>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</si>
  <si>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</si>
  <si>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</si>
  <si>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</si>
  <si>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</si>
  <si>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</si>
  <si>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</si>
  <si>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</si>
  <si>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</si>
  <si>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</si>
  <si>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</si>
  <si>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</si>
  <si>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</si>
  <si>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</si>
  <si>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</si>
  <si>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</si>
  <si>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</si>
  <si>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</si>
  <si>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</si>
  <si>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</si>
  <si>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</si>
  <si>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</si>
  <si>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</si>
  <si>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</si>
  <si>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</si>
  <si>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</si>
  <si>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</si>
  <si>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</si>
  <si>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</si>
  <si>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</si>
  <si>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</si>
  <si>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</si>
  <si>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</si>
  <si>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</si>
  <si>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</si>
  <si>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</si>
  <si>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</si>
  <si>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</si>
  <si>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</si>
  <si>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</si>
  <si>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</si>
  <si>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</si>
  <si>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</si>
  <si>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</si>
  <si>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</si>
  <si>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</si>
  <si>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</si>
  <si>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</si>
  <si>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</si>
  <si>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</si>
  <si>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</si>
  <si>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</si>
  <si>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</si>
  <si>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</si>
  <si>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</si>
  <si>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</si>
  <si>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</si>
  <si>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</si>
  <si>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</si>
  <si>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</si>
  <si>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</si>
  <si>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</si>
  <si>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</si>
  <si>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</si>
  <si>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</si>
  <si>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</si>
  <si>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</si>
  <si>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</si>
  <si>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</si>
  <si>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</si>
  <si>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</si>
  <si>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</si>
  <si>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</si>
  <si>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</si>
  <si>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</si>
  <si>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</si>
  <si>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</si>
  <si>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</si>
  <si>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</si>
  <si>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</si>
  <si>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</si>
  <si>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</si>
  <si>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</si>
  <si>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</si>
  <si>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</si>
  <si>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</si>
  <si>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</si>
  <si>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</si>
  <si>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</si>
  <si>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</si>
  <si>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</si>
  <si>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</si>
  <si>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</si>
  <si>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</si>
  <si>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</si>
  <si>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</si>
  <si>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</si>
  <si>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</si>
  <si>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</si>
  <si>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</si>
  <si>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</si>
  <si>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</si>
  <si>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</si>
  <si>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</si>
  <si>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</si>
  <si>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</si>
  <si>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</si>
  <si>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</si>
  <si>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</si>
  <si>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</si>
  <si>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</si>
  <si>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</si>
  <si>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</si>
  <si>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</si>
  <si>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</si>
  <si>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</si>
  <si>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</si>
  <si>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</si>
  <si>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</si>
  <si>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</si>
  <si>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</si>
  <si>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</si>
  <si>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</si>
  <si>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</si>
  <si>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</si>
  <si>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</si>
  <si>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</si>
  <si>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</si>
  <si>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</si>
  <si>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</si>
  <si>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</si>
  <si>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</si>
  <si>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</si>
  <si>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</si>
  <si>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</si>
  <si>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</si>
  <si>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</si>
  <si>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</si>
  <si>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</si>
  <si>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</si>
  <si>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</si>
  <si>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</si>
  <si>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</si>
  <si>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</si>
  <si>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</si>
  <si>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</si>
  <si>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</si>
  <si>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</si>
  <si>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</si>
  <si>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</si>
  <si>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</si>
  <si>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</si>
  <si>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</si>
  <si>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</si>
  <si>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</si>
  <si>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</si>
  <si>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</si>
  <si>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</si>
  <si>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</si>
  <si>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</si>
  <si>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</si>
  <si>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</si>
  <si>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</si>
  <si>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</si>
  <si>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</si>
  <si>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</si>
  <si>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</si>
  <si>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</si>
  <si>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</si>
  <si>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</si>
  <si>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</si>
  <si>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</si>
  <si>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</si>
  <si>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</si>
  <si>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</si>
  <si>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</si>
  <si>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</si>
  <si>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</si>
  <si>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</si>
  <si>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</si>
  <si>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</si>
  <si>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</si>
  <si>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</si>
  <si>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</si>
  <si>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</si>
  <si>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</si>
  <si>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</si>
  <si>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</si>
  <si>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</si>
  <si>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</si>
  <si>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</si>
  <si>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</si>
  <si>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</si>
  <si>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</si>
  <si>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</si>
  <si>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</si>
  <si>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</si>
  <si>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</si>
  <si>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</si>
  <si>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</si>
  <si>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</si>
  <si>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</si>
  <si>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</si>
  <si>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</si>
  <si>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</si>
  <si>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</si>
  <si>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</si>
  <si>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</si>
  <si>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</si>
  <si>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</si>
  <si>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</si>
  <si>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</si>
  <si>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</si>
  <si>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</si>
  <si>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</si>
  <si>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</si>
  <si>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</si>
  <si>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</si>
  <si>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</si>
  <si>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</si>
  <si>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</si>
  <si>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</si>
  <si>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</si>
  <si>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</si>
  <si>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</si>
  <si>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</si>
  <si>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</si>
  <si>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</si>
  <si>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</si>
  <si>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</si>
  <si>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</si>
  <si>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</si>
  <si>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</si>
  <si>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</si>
  <si>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</si>
  <si>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</si>
  <si>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</si>
  <si>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</si>
  <si>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</si>
  <si>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</si>
  <si>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</si>
  <si>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</si>
  <si>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</si>
  <si>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</si>
  <si>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</si>
  <si>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</si>
  <si>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</si>
  <si>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</si>
  <si>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</si>
  <si>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</si>
  <si>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</si>
  <si>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</si>
  <si>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</si>
  <si>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</si>
  <si>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</si>
  <si>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</si>
  <si>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</si>
  <si>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</si>
  <si>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</si>
  <si>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</si>
  <si>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</si>
  <si>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</si>
  <si>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</si>
  <si>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</si>
  <si>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</si>
  <si>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</si>
  <si>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</si>
  <si>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</si>
  <si>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</si>
  <si>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</si>
  <si>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</si>
  <si>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</si>
  <si>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</si>
  <si>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</si>
  <si>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</si>
  <si>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</si>
  <si>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</si>
  <si>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</si>
  <si>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</si>
  <si>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</si>
  <si>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</si>
  <si>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</si>
  <si>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</si>
  <si>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</si>
  <si>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</si>
  <si>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</si>
  <si>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</si>
  <si>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</si>
  <si>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</si>
  <si>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</si>
  <si>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</si>
  <si>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</si>
  <si>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</si>
  <si>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</si>
  <si>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</si>
  <si>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</si>
  <si>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</si>
  <si>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</si>
  <si>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</si>
  <si>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</si>
  <si>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</si>
  <si>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</si>
  <si>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</si>
  <si>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</si>
  <si>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</si>
  <si>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</si>
  <si>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</si>
  <si>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</si>
  <si>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</si>
  <si>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</si>
  <si>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</si>
  <si>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</si>
  <si>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</si>
  <si>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</si>
  <si>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</si>
  <si>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</si>
  <si>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</si>
  <si>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</si>
  <si>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</si>
  <si>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</si>
  <si>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</si>
  <si>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</si>
  <si>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</si>
  <si>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</si>
  <si>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</si>
  <si>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</si>
  <si>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</si>
  <si>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</si>
  <si>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</si>
  <si>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</si>
  <si>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</si>
  <si>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</si>
  <si>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</si>
  <si>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</si>
  <si>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</si>
  <si>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</si>
  <si>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</si>
  <si>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</si>
  <si>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</si>
  <si>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</si>
  <si>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</si>
  <si>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</si>
  <si>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</si>
  <si>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</si>
  <si>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</si>
  <si>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</si>
  <si>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</si>
  <si>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</si>
  <si>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</si>
  <si>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</si>
  <si>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</si>
  <si>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</si>
  <si>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</si>
  <si>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</si>
  <si>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</si>
  <si>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</si>
  <si>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</si>
  <si>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</si>
  <si>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</si>
  <si>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</si>
  <si>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</si>
  <si>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</si>
  <si>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</si>
  <si>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</si>
  <si>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</si>
  <si>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</si>
  <si>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</si>
  <si>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</si>
  <si>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</si>
  <si>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</si>
  <si>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</si>
  <si>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</si>
  <si>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</si>
  <si>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</si>
  <si>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</si>
  <si>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</si>
  <si>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</si>
  <si>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</si>
  <si>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</si>
  <si>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</si>
  <si>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</si>
  <si>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</si>
  <si>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</si>
  <si>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</si>
  <si>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</si>
  <si>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</si>
  <si>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</si>
  <si>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</si>
  <si>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</si>
  <si>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</si>
  <si>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</si>
  <si>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</si>
  <si>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</si>
  <si>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</si>
  <si>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</si>
  <si>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</si>
  <si>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</si>
  <si>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</si>
  <si>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</si>
  <si>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</si>
  <si>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</si>
  <si>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</si>
  <si>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</si>
  <si>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</si>
  <si>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</si>
  <si>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</si>
  <si>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</si>
  <si>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</si>
  <si>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</si>
  <si>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</si>
  <si>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</si>
  <si>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</si>
  <si>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</si>
  <si>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</si>
  <si>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</si>
  <si>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</si>
  <si>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</si>
  <si>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</si>
  <si>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</si>
  <si>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</si>
  <si>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</si>
  <si>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</si>
  <si>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</si>
  <si>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</si>
  <si>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</si>
  <si>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</si>
  <si>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</si>
  <si>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</si>
  <si>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</si>
  <si>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</si>
  <si>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</si>
  <si>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</si>
  <si>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</si>
  <si>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</si>
  <si>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</si>
  <si>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</si>
  <si>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</si>
  <si>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</si>
  <si>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</si>
  <si>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</si>
  <si>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</si>
  <si>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</si>
  <si>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</si>
  <si>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</si>
  <si>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</si>
  <si>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</si>
  <si>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</si>
  <si>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</si>
  <si>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</si>
  <si>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</si>
  <si>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</si>
  <si>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</si>
  <si>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</si>
  <si>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</si>
  <si>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</si>
  <si>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</si>
  <si>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</si>
  <si>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</si>
  <si>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</si>
  <si>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</si>
  <si>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</si>
  <si>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</si>
  <si>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</si>
  <si>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</si>
  <si>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</si>
  <si>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</si>
  <si>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</si>
  <si>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</si>
  <si>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</si>
  <si>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</si>
  <si>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</si>
  <si>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</si>
  <si>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</si>
  <si>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</si>
  <si>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</si>
  <si>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</si>
  <si>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</si>
  <si>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</si>
  <si>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</si>
  <si>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</si>
  <si>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</si>
  <si>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</si>
  <si>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</si>
  <si>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</si>
  <si>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</si>
  <si>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</si>
  <si>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</si>
  <si>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</si>
  <si>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</si>
  <si>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</si>
  <si>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</si>
  <si>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</si>
  <si>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</si>
  <si>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</si>
  <si>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</si>
  <si>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</si>
  <si>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</si>
  <si>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</si>
  <si>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</si>
  <si>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</si>
  <si>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</si>
  <si>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</si>
  <si>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</si>
  <si>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</si>
  <si>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</si>
  <si>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</si>
  <si>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</si>
  <si>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</si>
  <si>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</si>
  <si>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</si>
  <si>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</si>
  <si>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</si>
  <si>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</si>
  <si>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</si>
  <si>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</si>
  <si>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</si>
  <si>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</si>
  <si>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</si>
  <si>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</si>
  <si>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</si>
  <si>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</si>
  <si>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</si>
  <si>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</si>
  <si>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</si>
  <si>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</si>
  <si>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</si>
  <si>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</si>
  <si>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</si>
  <si>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</si>
  <si>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</si>
  <si>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</si>
  <si>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</si>
  <si>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</si>
  <si>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</si>
  <si>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</si>
  <si>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</si>
  <si>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</si>
  <si>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</si>
  <si>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</si>
  <si>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</si>
  <si>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</si>
  <si>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</si>
  <si>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</si>
  <si>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</si>
  <si>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</si>
  <si>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</si>
  <si>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</si>
  <si>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</si>
  <si>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</si>
  <si>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</si>
  <si>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</si>
  <si>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</si>
  <si>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</si>
  <si>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</si>
  <si>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</si>
  <si>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</si>
  <si>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</si>
  <si>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</si>
  <si>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</si>
  <si>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</si>
  <si>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</si>
  <si>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</si>
  <si>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</si>
  <si>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</si>
  <si>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</si>
  <si>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</si>
  <si>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</si>
  <si>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</si>
  <si>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</si>
  <si>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</si>
  <si>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</si>
  <si>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</si>
  <si>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</si>
  <si>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</si>
  <si>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</si>
  <si>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</si>
  <si>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</si>
  <si>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</si>
  <si>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</si>
  <si>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</si>
  <si>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</si>
  <si>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</si>
  <si>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</si>
  <si>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</si>
  <si>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</si>
  <si>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</si>
  <si>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</si>
  <si>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</si>
  <si>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</si>
  <si>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</si>
  <si>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</si>
  <si>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</si>
  <si>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</si>
  <si>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</si>
  <si>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</si>
  <si>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</si>
  <si>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</si>
  <si>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</si>
  <si>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</si>
  <si>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</si>
  <si>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</si>
  <si>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</si>
  <si>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</si>
  <si>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</si>
  <si>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</si>
  <si>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</si>
  <si>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</si>
  <si>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</si>
  <si>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</si>
  <si>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</si>
  <si>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</si>
  <si>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</si>
  <si>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</si>
  <si>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</si>
  <si>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</si>
  <si>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</si>
  <si>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</si>
  <si>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</si>
  <si>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</si>
  <si>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</si>
  <si>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</si>
  <si>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</si>
  <si>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</si>
  <si>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</si>
  <si>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</si>
  <si>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</si>
  <si>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</si>
  <si>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</si>
  <si>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</si>
  <si>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</si>
  <si>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</si>
  <si>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</si>
  <si>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</si>
  <si>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</si>
  <si>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</si>
  <si>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</si>
  <si>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</si>
  <si>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</si>
  <si>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</si>
  <si>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</si>
  <si>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</si>
  <si>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</si>
  <si>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</si>
  <si>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</si>
  <si>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</si>
  <si>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</si>
  <si>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</si>
  <si>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</si>
  <si>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</si>
  <si>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</si>
  <si>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</si>
  <si>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</si>
  <si>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</si>
  <si>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</si>
  <si>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</si>
  <si>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</si>
  <si>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</si>
  <si>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</si>
  <si>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</si>
  <si>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</si>
  <si>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</si>
  <si>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</si>
  <si>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</si>
  <si>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</si>
  <si>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</si>
  <si>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</si>
  <si>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</si>
  <si>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</si>
  <si>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</si>
  <si>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</si>
  <si>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</si>
  <si>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</si>
  <si>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</si>
  <si>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</si>
  <si>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</si>
  <si>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</si>
  <si>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</si>
  <si>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</si>
  <si>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</si>
  <si>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</si>
  <si>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</si>
  <si>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</si>
  <si>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</si>
  <si>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</si>
  <si>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</si>
  <si>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</si>
  <si>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</si>
  <si>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</si>
  <si>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</si>
  <si>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</si>
  <si>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</si>
  <si>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</si>
  <si>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</si>
  <si>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</si>
  <si>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</si>
  <si>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</si>
  <si>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</si>
  <si>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</si>
  <si>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</si>
  <si>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</si>
  <si>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</si>
  <si>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</si>
  <si>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</si>
  <si>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</si>
  <si>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</si>
  <si>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</si>
  <si>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</si>
  <si>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</si>
  <si>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</si>
  <si>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</si>
  <si>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</si>
  <si>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</si>
  <si>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</si>
  <si>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</si>
  <si>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</si>
  <si>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</si>
  <si>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</si>
  <si>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</si>
  <si>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</si>
  <si>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</si>
  <si>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</si>
  <si>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</si>
  <si>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</si>
  <si>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</si>
  <si>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</si>
  <si>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</si>
  <si>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</si>
  <si>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</si>
  <si>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</si>
  <si>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</si>
  <si>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</si>
  <si>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</si>
  <si>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</si>
  <si>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</si>
  <si>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</si>
  <si>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</si>
  <si>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</si>
  <si>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</si>
  <si>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</si>
  <si>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</si>
  <si>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</si>
  <si>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</si>
  <si>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</si>
  <si>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</si>
  <si>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</si>
  <si>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</si>
  <si>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</si>
  <si>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</si>
  <si>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</si>
  <si>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</si>
  <si>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</si>
  <si>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</si>
  <si>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</si>
  <si>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</si>
  <si>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</si>
  <si>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</si>
  <si>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</si>
  <si>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</si>
  <si>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</si>
  <si>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</si>
  <si>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</si>
  <si>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</si>
  <si>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</si>
  <si>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</si>
  <si>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</si>
  <si>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</si>
  <si>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</si>
  <si>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</si>
  <si>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</si>
  <si>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</si>
  <si>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</si>
  <si>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</si>
  <si>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</si>
  <si>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</si>
  <si>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</si>
  <si>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</si>
  <si>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</si>
  <si>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</si>
  <si>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</si>
  <si>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</si>
  <si>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</si>
  <si>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</si>
  <si>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</si>
  <si>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</si>
  <si>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</si>
  <si>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</si>
  <si>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</si>
  <si>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</si>
  <si>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</si>
  <si>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</si>
  <si>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</si>
  <si>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</si>
  <si>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</si>
  <si>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</si>
  <si>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</si>
  <si>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</si>
  <si>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</si>
  <si>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</si>
  <si>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</si>
  <si>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</si>
  <si>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</si>
  <si>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</si>
  <si>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</si>
  <si>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</si>
  <si>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</si>
  <si>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</si>
  <si>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</si>
  <si>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</si>
  <si>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</si>
  <si>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</si>
  <si>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</si>
  <si>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</si>
  <si>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</si>
  <si>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</si>
  <si>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</si>
  <si>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</si>
  <si>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</si>
  <si>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</si>
  <si>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</si>
  <si>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</si>
  <si>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</si>
  <si>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</si>
  <si>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</si>
  <si>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</si>
  <si>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</si>
  <si>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</si>
  <si>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</si>
  <si>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</si>
  <si>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</si>
  <si>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</si>
  <si>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</si>
  <si>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</si>
  <si>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</si>
  <si>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</si>
  <si>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</si>
  <si>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</si>
  <si>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</si>
  <si>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</si>
  <si>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</si>
  <si>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</si>
  <si>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</si>
  <si>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</si>
  <si>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</si>
  <si>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</si>
  <si>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</si>
  <si>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</si>
  <si>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</si>
  <si>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</si>
  <si>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</si>
  <si>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</si>
  <si>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</si>
  <si>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</si>
  <si>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</si>
  <si>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</si>
  <si>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</si>
  <si>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</si>
  <si>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</si>
  <si>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</si>
  <si>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</si>
  <si>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</si>
  <si>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</si>
  <si>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</si>
  <si>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</si>
  <si>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</si>
  <si>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</si>
  <si>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</si>
  <si>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</si>
  <si>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</si>
  <si>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</si>
  <si>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</si>
  <si>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</si>
  <si>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</si>
  <si>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</si>
  <si>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</si>
  <si>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</si>
  <si>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</si>
  <si>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</si>
  <si>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</si>
  <si>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</si>
  <si>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</si>
  <si>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</si>
  <si>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</si>
  <si>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</si>
  <si>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</si>
  <si>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</si>
  <si>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</si>
  <si>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</si>
  <si>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</si>
  <si>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</si>
  <si>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</si>
  <si>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</si>
  <si>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</si>
  <si>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</si>
  <si>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</si>
  <si>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</si>
  <si>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</si>
  <si>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</si>
  <si>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</si>
  <si>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</si>
  <si>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</si>
  <si>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</si>
  <si>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</si>
  <si>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</si>
  <si>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</si>
  <si>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</si>
  <si>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</si>
  <si>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</si>
  <si>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</si>
  <si>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</si>
  <si>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</si>
  <si>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</si>
  <si>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</si>
  <si>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</si>
  <si>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</si>
  <si>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</si>
  <si>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</si>
  <si>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</si>
  <si>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</si>
  <si>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</si>
  <si>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</si>
  <si>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</si>
  <si>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</si>
  <si>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</si>
  <si>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</si>
  <si>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</si>
  <si>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</si>
  <si>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</si>
  <si>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</si>
  <si>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</si>
  <si>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</si>
  <si>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</si>
  <si>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</si>
  <si>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</si>
  <si>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</si>
  <si>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</si>
  <si>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</si>
  <si>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</si>
  <si>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</si>
  <si>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</si>
  <si>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</si>
  <si>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</si>
  <si>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</si>
  <si>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</si>
  <si>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</si>
  <si>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</si>
  <si>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</si>
  <si>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</si>
  <si>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</si>
  <si>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</si>
  <si>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</si>
  <si>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</si>
  <si>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</si>
  <si>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</si>
  <si>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</si>
  <si>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</si>
  <si>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</si>
  <si>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</si>
  <si>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</si>
  <si>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</si>
  <si>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</si>
  <si>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</si>
  <si>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</si>
  <si>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</si>
  <si>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</si>
  <si>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</si>
  <si>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</si>
  <si>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</si>
  <si>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</si>
  <si>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</si>
  <si>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</si>
  <si>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</si>
  <si>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</si>
  <si>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</si>
  <si>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</si>
  <si>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</si>
  <si>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</si>
  <si>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</si>
  <si>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</si>
  <si>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</si>
  <si>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</si>
  <si>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</si>
  <si>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</si>
  <si>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</si>
  <si>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</si>
  <si>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</si>
  <si>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</si>
  <si>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</si>
  <si>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</si>
  <si>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</si>
  <si>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</si>
  <si>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</si>
  <si>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</si>
  <si>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</si>
  <si>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</si>
  <si>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</si>
  <si>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</si>
  <si>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</si>
  <si>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</si>
  <si>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</si>
  <si>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</si>
  <si>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</si>
  <si>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</si>
  <si>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</si>
  <si>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</si>
  <si>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</si>
  <si>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</si>
  <si>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</si>
  <si>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</si>
  <si>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</si>
  <si>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</si>
  <si>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</si>
  <si>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</si>
  <si>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</si>
  <si>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</si>
  <si>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</si>
  <si>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</si>
  <si>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</si>
  <si>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</si>
  <si>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</si>
  <si>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</si>
  <si>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</si>
  <si>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</si>
  <si>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</si>
  <si>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</si>
  <si>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</si>
  <si>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</si>
  <si>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</si>
  <si>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</si>
  <si>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</si>
  <si>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</si>
  <si>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</si>
  <si>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</si>
  <si>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</si>
  <si>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</si>
  <si>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</si>
  <si>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</si>
  <si>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</si>
  <si>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</si>
  <si>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</si>
  <si>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</si>
  <si>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</si>
  <si>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</si>
  <si>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</si>
  <si>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</si>
  <si>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</si>
  <si>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</si>
  <si>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</si>
  <si>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</si>
  <si>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</si>
  <si>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</si>
  <si>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</si>
  <si>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</si>
  <si>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</si>
  <si>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</si>
  <si>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</si>
  <si>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</si>
  <si>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</si>
  <si>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</si>
  <si>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</si>
  <si>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</si>
  <si>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</si>
  <si>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</si>
  <si>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</si>
  <si>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</si>
  <si>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</si>
  <si>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</si>
  <si>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</si>
  <si>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</si>
  <si>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</si>
  <si>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</si>
  <si>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</si>
  <si>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</si>
  <si>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</si>
  <si>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</si>
  <si>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</si>
  <si>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</si>
  <si>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</si>
  <si>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</si>
  <si>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</si>
  <si>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</si>
  <si>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</si>
  <si>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</si>
  <si>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</si>
  <si>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</si>
  <si>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</si>
  <si>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</si>
  <si>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</si>
  <si>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</si>
  <si>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</si>
  <si>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</si>
  <si>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</si>
  <si>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</si>
  <si>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</si>
  <si>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</si>
  <si>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</si>
  <si>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</si>
  <si>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</si>
  <si>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</si>
  <si>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</si>
  <si>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</si>
  <si>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</si>
  <si>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</si>
  <si>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</si>
  <si>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</si>
  <si>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</si>
  <si>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</si>
  <si>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</si>
  <si>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</si>
  <si>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</si>
  <si>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</si>
  <si>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</si>
  <si>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</si>
  <si>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</si>
  <si>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</si>
  <si>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</si>
  <si>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</si>
  <si>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</si>
  <si>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</si>
  <si>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</si>
  <si>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</si>
  <si>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</si>
  <si>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</si>
  <si>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</si>
  <si>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</si>
  <si>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</si>
  <si>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</si>
  <si>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</si>
  <si>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</si>
  <si>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</si>
  <si>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</si>
  <si>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</si>
  <si>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</si>
  <si>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</si>
  <si>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</si>
  <si>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</si>
  <si>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</si>
  <si>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</si>
  <si>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</si>
  <si>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</si>
  <si>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</si>
  <si>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</si>
  <si>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</si>
  <si>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</si>
  <si>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</si>
  <si>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</si>
  <si>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</si>
  <si>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</si>
  <si>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</si>
  <si>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</si>
  <si>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</si>
  <si>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</si>
  <si>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</si>
  <si>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</si>
  <si>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</si>
  <si>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</si>
  <si>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</si>
  <si>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</si>
  <si>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</si>
  <si>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</si>
  <si>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</si>
  <si>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</si>
  <si>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</si>
  <si>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</si>
  <si>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</si>
  <si>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</si>
  <si>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</si>
  <si>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</si>
  <si>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</si>
  <si>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</si>
  <si>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</si>
  <si>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</si>
  <si>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</si>
  <si>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</si>
  <si>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</si>
  <si>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</si>
  <si>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</si>
  <si>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</si>
  <si>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</si>
  <si>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</si>
  <si>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</si>
  <si>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</si>
  <si>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</si>
  <si>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</si>
  <si>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</si>
  <si>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</si>
  <si>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</si>
  <si>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</si>
  <si>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</si>
  <si>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</si>
  <si>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</si>
  <si>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</si>
  <si>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</si>
  <si>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</si>
  <si>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</si>
  <si>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</si>
  <si>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</si>
  <si>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</si>
  <si>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</si>
  <si>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</si>
  <si>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</si>
  <si>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</si>
  <si>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</si>
  <si>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</si>
  <si>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</si>
  <si>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</si>
  <si>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</si>
  <si>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</si>
  <si>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</si>
  <si>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</si>
  <si>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</si>
  <si>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</si>
  <si>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</si>
  <si>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</si>
  <si>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</si>
  <si>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</si>
  <si>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</si>
  <si>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</si>
  <si>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</si>
  <si>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</si>
  <si>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</si>
  <si>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</si>
  <si>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</si>
  <si>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</si>
  <si>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</si>
  <si>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</si>
  <si>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</si>
  <si>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</si>
  <si>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</si>
  <si>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</si>
  <si>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</si>
  <si>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</si>
  <si>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</si>
  <si>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</si>
  <si>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</si>
  <si>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</si>
  <si>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</si>
  <si>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</si>
  <si>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</si>
  <si>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</si>
  <si>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</si>
  <si>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</si>
  <si>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</si>
  <si>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</si>
  <si>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</si>
  <si>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</si>
  <si>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</si>
  <si>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</si>
  <si>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</si>
  <si>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</si>
  <si>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</si>
  <si>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</si>
  <si>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</si>
  <si>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</si>
  <si>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</si>
  <si>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</si>
  <si>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</si>
  <si>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</si>
  <si>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</si>
  <si>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</si>
  <si>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</si>
  <si>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</si>
  <si>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</si>
  <si>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</si>
  <si>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</si>
  <si>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</si>
  <si>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</si>
  <si>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</si>
  <si>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</si>
  <si>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</si>
  <si>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</si>
  <si>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</si>
  <si>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</si>
  <si>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</si>
  <si>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</si>
  <si>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</si>
  <si>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</si>
  <si>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</si>
  <si>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</si>
  <si>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</si>
  <si>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</si>
  <si>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</si>
  <si>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</si>
  <si>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</si>
  <si>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</si>
  <si>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</si>
  <si>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</si>
  <si>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</si>
  <si>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</si>
  <si>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</si>
  <si>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</si>
  <si>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</si>
  <si>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</si>
  <si>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</si>
  <si>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</si>
  <si>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</si>
  <si>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</si>
  <si>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</si>
  <si>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</si>
  <si>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</si>
  <si>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</si>
  <si>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</si>
  <si>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</si>
  <si>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</si>
  <si>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</si>
  <si>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</si>
  <si>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</si>
  <si>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</si>
  <si>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</si>
  <si>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</si>
  <si>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</si>
  <si>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</si>
  <si>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</si>
  <si>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</si>
  <si>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</si>
  <si>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</si>
  <si>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</si>
  <si>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</si>
  <si>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</si>
  <si>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</si>
  <si>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</si>
  <si>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</si>
  <si>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</si>
  <si>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</si>
  <si>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</si>
  <si>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</si>
  <si>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</si>
  <si>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</si>
  <si>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</si>
  <si>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</si>
  <si>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</si>
  <si>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</si>
  <si>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</si>
  <si>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</si>
  <si>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</si>
  <si>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</si>
  <si>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</si>
  <si>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</si>
  <si>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</si>
  <si>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</si>
  <si>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</si>
  <si>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</si>
  <si>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</si>
  <si>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</si>
  <si>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</si>
  <si>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</si>
  <si>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</si>
  <si>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</si>
  <si>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</si>
  <si>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</si>
  <si>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</si>
  <si>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</si>
  <si>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</si>
  <si>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</si>
  <si>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</si>
  <si>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</si>
  <si>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</si>
  <si>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</si>
  <si>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</si>
  <si>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</si>
  <si>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</si>
  <si>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</si>
  <si>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</si>
  <si>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</si>
  <si>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</si>
  <si>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</si>
  <si>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</si>
  <si>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</si>
  <si>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</si>
  <si>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</si>
  <si>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</si>
  <si>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</si>
  <si>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</si>
  <si>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</si>
  <si>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</si>
  <si>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</si>
  <si>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</si>
  <si>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</si>
  <si>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</si>
  <si>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</si>
  <si>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</si>
  <si>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</si>
  <si>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</si>
  <si>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</si>
  <si>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</si>
  <si>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</si>
  <si>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</si>
  <si>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</si>
  <si>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</si>
  <si>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</si>
  <si>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</si>
  <si>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</si>
  <si>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</si>
  <si>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</si>
  <si>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</si>
  <si>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</si>
  <si>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</si>
  <si>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</si>
  <si>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</si>
  <si>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</si>
  <si>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</si>
  <si>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</si>
  <si>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</si>
  <si>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</si>
  <si>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</si>
  <si>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</si>
  <si>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</si>
  <si>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</si>
  <si>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</si>
  <si>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</si>
  <si>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</si>
  <si>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</si>
  <si>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</si>
  <si>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</si>
  <si>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</si>
  <si>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</si>
  <si>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</si>
  <si>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</si>
  <si>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</si>
  <si>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</si>
  <si>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</si>
  <si>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</si>
  <si>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</si>
  <si>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</si>
  <si>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</si>
  <si>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</si>
  <si>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</si>
  <si>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</si>
  <si>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</si>
  <si>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</si>
  <si>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</si>
  <si>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</si>
  <si>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</si>
  <si>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</si>
  <si>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</si>
  <si>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</si>
  <si>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</si>
  <si>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</si>
  <si>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</si>
  <si>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</si>
  <si>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</si>
  <si>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</si>
  <si>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</si>
  <si>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</si>
  <si>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</si>
  <si>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</si>
  <si>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</si>
  <si>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</si>
  <si>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</si>
  <si>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</si>
  <si>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</si>
  <si>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</si>
  <si>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</si>
  <si>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</si>
  <si>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</si>
  <si>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</si>
  <si>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</si>
  <si>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</si>
  <si>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</si>
  <si>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</si>
  <si>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</si>
  <si>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</si>
  <si>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</si>
  <si>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</si>
  <si>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</si>
  <si>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</si>
  <si>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</si>
  <si>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</si>
  <si>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</si>
  <si>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</si>
  <si>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</si>
  <si>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</si>
  <si>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</si>
  <si>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</si>
  <si>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</si>
  <si>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</si>
  <si>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</si>
  <si>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</si>
  <si>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</si>
  <si>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</si>
  <si>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</si>
  <si>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</si>
  <si>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</si>
  <si>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</si>
  <si>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</si>
  <si>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</si>
  <si>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</si>
  <si>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</si>
  <si>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</si>
  <si>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</si>
  <si>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</si>
  <si>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</si>
  <si>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</si>
  <si>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</si>
  <si>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</si>
  <si>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</si>
  <si>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</si>
  <si>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</si>
  <si>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</si>
  <si>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</si>
  <si>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</si>
  <si>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</si>
  <si>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</si>
  <si>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</si>
  <si>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</si>
  <si>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</si>
  <si>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</si>
  <si>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</si>
  <si>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</si>
  <si>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</si>
  <si>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</si>
  <si>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</si>
  <si>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</si>
  <si>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</si>
  <si>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</si>
  <si>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</si>
  <si>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</si>
  <si>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</si>
  <si>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</si>
  <si>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</si>
  <si>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</si>
  <si>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</si>
  <si>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</si>
  <si>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</si>
  <si>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</si>
  <si>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</si>
  <si>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</si>
  <si>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</si>
  <si>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</si>
  <si>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</si>
  <si>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</si>
  <si>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</si>
  <si>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</si>
  <si>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</si>
  <si>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</si>
  <si>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</si>
  <si>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</si>
  <si>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</si>
  <si>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</si>
  <si>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</si>
  <si>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</si>
  <si>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</si>
  <si>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</si>
  <si>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</si>
  <si>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</si>
  <si>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</si>
  <si>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</si>
  <si>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</si>
  <si>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</si>
  <si>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</si>
  <si>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</si>
  <si>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</si>
  <si>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</si>
  <si>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</si>
  <si>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</si>
  <si>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</si>
  <si>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</si>
  <si>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</si>
  <si>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</si>
  <si>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</si>
  <si>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</si>
  <si>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</si>
  <si>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</si>
  <si>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</si>
  <si>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</si>
  <si>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</si>
  <si>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</si>
  <si>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</si>
  <si>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</si>
  <si>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</si>
  <si>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</si>
  <si>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</si>
  <si>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</si>
  <si>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</si>
  <si>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</si>
  <si>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</si>
  <si>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</si>
  <si>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</si>
  <si>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</si>
  <si>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</si>
  <si>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</si>
  <si>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</si>
  <si>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</si>
  <si>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</si>
  <si>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</si>
  <si>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</si>
  <si>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</si>
  <si>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</si>
  <si>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</si>
  <si>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</si>
  <si>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</si>
  <si>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</si>
  <si>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</si>
  <si>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</si>
  <si>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</si>
  <si>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</si>
  <si>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</si>
  <si>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</si>
  <si>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</si>
  <si>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</si>
  <si>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</si>
  <si>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</si>
  <si>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</si>
  <si>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</si>
  <si>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</si>
  <si>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</si>
  <si>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</si>
  <si>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</si>
  <si>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</si>
  <si>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</si>
  <si>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</si>
  <si>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</si>
  <si>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</si>
  <si>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</si>
  <si>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</si>
  <si>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</si>
  <si>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</si>
  <si>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</si>
  <si>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</si>
  <si>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</si>
  <si>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</si>
  <si>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</si>
  <si>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</si>
  <si>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</si>
  <si>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</si>
  <si>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</si>
  <si>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</si>
  <si>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</si>
  <si>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</si>
  <si>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</si>
  <si>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</si>
  <si>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</si>
  <si>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</si>
  <si>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</si>
  <si>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</si>
  <si>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</si>
  <si>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</si>
  <si>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</si>
  <si>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</si>
  <si>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</si>
  <si>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</si>
  <si>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</si>
  <si>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</si>
  <si>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</si>
  <si>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</si>
  <si>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</si>
  <si>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</si>
  <si>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</si>
  <si>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</si>
  <si>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</si>
  <si>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</si>
  <si>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</si>
  <si>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</si>
  <si>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</si>
  <si>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</si>
  <si>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</si>
  <si>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</si>
  <si>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</si>
  <si>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</si>
  <si>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</si>
  <si>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</si>
  <si>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</si>
  <si>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</si>
  <si>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</si>
  <si>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</si>
  <si>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</si>
  <si>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</si>
  <si>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</si>
  <si>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</si>
  <si>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</si>
  <si>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</si>
  <si>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</si>
  <si>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</si>
  <si>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</si>
  <si>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</si>
  <si>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</si>
  <si>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</si>
  <si>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</si>
  <si>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</si>
  <si>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</si>
  <si>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</si>
  <si>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</si>
  <si>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</si>
  <si>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</si>
  <si>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</si>
  <si>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</si>
  <si>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</si>
  <si>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</si>
  <si>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</si>
  <si>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</si>
  <si>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</si>
  <si>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</si>
  <si>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</si>
  <si>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</si>
  <si>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</si>
  <si>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</si>
  <si>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</si>
  <si>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</si>
  <si>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</si>
  <si>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</si>
  <si>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</si>
  <si>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</si>
  <si>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</si>
  <si>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</si>
  <si>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</si>
  <si>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</si>
  <si>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</si>
  <si>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</si>
  <si>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</si>
  <si>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</si>
  <si>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</si>
  <si>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</si>
  <si>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</si>
  <si>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</si>
  <si>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</si>
  <si>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</si>
  <si>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</si>
  <si>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</si>
  <si>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</si>
  <si>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</si>
  <si>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</si>
  <si>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</si>
  <si>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</si>
  <si>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</si>
  <si>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</si>
  <si>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</si>
  <si>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</si>
  <si>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</si>
  <si>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</si>
  <si>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</si>
  <si>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</si>
  <si>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</si>
  <si>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</si>
  <si>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</si>
  <si>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</si>
  <si>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</si>
  <si>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</si>
  <si>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</si>
  <si>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</si>
  <si>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</si>
  <si>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</si>
  <si>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</si>
  <si>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</si>
  <si>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</si>
  <si>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</si>
  <si>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</si>
  <si>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</si>
  <si>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</si>
  <si>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</si>
  <si>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</si>
  <si>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</si>
  <si>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</si>
  <si>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</si>
  <si>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</si>
  <si>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</si>
  <si>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</si>
  <si>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</si>
  <si>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</si>
  <si>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</si>
  <si>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</si>
  <si>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</si>
  <si>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</si>
  <si>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</si>
  <si>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</si>
  <si>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</si>
  <si>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</si>
  <si>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</si>
  <si>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</si>
  <si>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</si>
  <si>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</si>
  <si>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</si>
  <si>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</si>
  <si>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</si>
  <si>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</si>
  <si>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</si>
  <si>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</si>
  <si>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</si>
  <si>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</si>
  <si>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</si>
  <si>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</si>
  <si>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</si>
  <si>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</si>
  <si>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</si>
  <si>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</si>
  <si>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</si>
  <si>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</si>
  <si>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</si>
  <si>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</si>
  <si>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</si>
  <si>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</si>
  <si>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</si>
  <si>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</si>
  <si>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</si>
  <si>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</si>
  <si>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</si>
  <si>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</si>
  <si>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</si>
  <si>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</si>
  <si>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</si>
  <si>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</si>
  <si>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</si>
  <si>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</si>
  <si>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</si>
  <si>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</si>
  <si>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</si>
  <si>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</si>
  <si>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</si>
  <si>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</si>
  <si>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</si>
  <si>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</si>
  <si>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</si>
  <si>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</si>
  <si>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</si>
  <si>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</si>
  <si>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</si>
  <si>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</si>
  <si>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</si>
  <si>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</si>
  <si>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</si>
  <si>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</si>
  <si>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</si>
  <si>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</si>
  <si>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</si>
  <si>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</si>
  <si>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</si>
  <si>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</si>
  <si>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</si>
  <si>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</si>
  <si>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</si>
  <si>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</si>
  <si>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</si>
  <si>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</si>
  <si>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</si>
  <si>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</si>
  <si>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</si>
  <si>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</si>
  <si>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</si>
  <si>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</si>
  <si>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</si>
  <si>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</si>
  <si>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</si>
  <si>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</si>
  <si>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</si>
  <si>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</si>
  <si>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</si>
  <si>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</si>
  <si>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</si>
  <si>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</si>
  <si>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</si>
  <si>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</si>
  <si>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</si>
  <si>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</si>
  <si>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</si>
  <si>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</si>
  <si>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</si>
  <si>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</si>
  <si>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</si>
  <si>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</si>
  <si>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</si>
  <si>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</si>
  <si>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</si>
  <si>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</si>
  <si>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</si>
  <si>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</si>
  <si>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</si>
  <si>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</si>
  <si>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</si>
  <si>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</si>
  <si>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</si>
  <si>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</si>
  <si>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</si>
  <si>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</si>
  <si>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</si>
  <si>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</si>
  <si>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</si>
  <si>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</si>
  <si>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</si>
  <si>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</si>
  <si>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</si>
  <si>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</si>
  <si>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</si>
  <si>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</si>
  <si>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</si>
  <si>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</si>
  <si>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</si>
  <si>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</si>
  <si>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</si>
  <si>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</si>
  <si>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</si>
  <si>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</si>
  <si>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</si>
  <si>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</si>
  <si>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</si>
  <si>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</si>
  <si>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</si>
  <si>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</si>
  <si>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</si>
  <si>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</si>
  <si>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</si>
  <si>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</si>
  <si>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</si>
  <si>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</si>
  <si>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</si>
  <si>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</si>
  <si>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</si>
  <si>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</si>
  <si>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</si>
  <si>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</si>
  <si>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</si>
  <si>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</si>
  <si>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</si>
  <si>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</si>
  <si>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</si>
  <si>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</si>
  <si>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</si>
  <si>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</si>
  <si>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</si>
  <si>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</si>
  <si>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</si>
  <si>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</si>
  <si>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</si>
  <si>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</si>
  <si>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</si>
  <si>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</si>
  <si>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</si>
  <si>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</si>
  <si>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</si>
  <si>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</si>
  <si>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</si>
  <si>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</si>
  <si>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</si>
  <si>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</si>
  <si>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</si>
  <si>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</si>
  <si>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</si>
  <si>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</si>
  <si>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</si>
  <si>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</si>
  <si>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</si>
  <si>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</si>
  <si>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</si>
  <si>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</si>
  <si>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</si>
  <si>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</si>
  <si>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</si>
  <si>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</si>
  <si>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</si>
  <si>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</si>
  <si>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</si>
  <si>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</si>
  <si>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</si>
  <si>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</si>
  <si>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</si>
  <si>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</si>
  <si>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</si>
  <si>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</si>
  <si>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</si>
  <si>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</si>
  <si>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</si>
  <si>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</si>
  <si>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</si>
  <si>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</si>
  <si>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</si>
  <si>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</si>
  <si>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</si>
  <si>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</si>
  <si>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</si>
  <si>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</si>
  <si>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</si>
  <si>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</si>
  <si>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</si>
  <si>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</si>
  <si>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</si>
  <si>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</si>
  <si>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</si>
  <si>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</si>
  <si>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</si>
  <si>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</si>
  <si>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</si>
  <si>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</si>
  <si>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</si>
  <si>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</si>
  <si>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</si>
  <si>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</si>
  <si>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</si>
  <si>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</si>
  <si>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</si>
  <si>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</si>
  <si>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</si>
  <si>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</si>
  <si>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</si>
  <si>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</si>
  <si>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</si>
  <si>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</si>
  <si>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</si>
  <si>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</si>
  <si>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</si>
  <si>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</si>
  <si>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</si>
  <si>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</si>
  <si>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</si>
  <si>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</si>
  <si>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</si>
  <si>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</si>
  <si>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</si>
  <si>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</si>
  <si>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</si>
  <si>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</si>
  <si>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</si>
  <si>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</si>
  <si>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</si>
  <si>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</si>
  <si>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</si>
  <si>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</si>
  <si>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</si>
  <si>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</si>
  <si>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</si>
  <si>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</si>
  <si>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</si>
  <si>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</si>
  <si>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</si>
  <si>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</si>
  <si>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</si>
  <si>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</si>
  <si>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</si>
  <si>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</si>
  <si>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</si>
  <si>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</si>
  <si>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</si>
  <si>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</si>
  <si>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</si>
  <si>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</si>
  <si>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</si>
  <si>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</si>
  <si>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</si>
  <si>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</si>
  <si>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</si>
  <si>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</si>
  <si>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</si>
  <si>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</si>
  <si>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</si>
  <si>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</si>
  <si>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</si>
  <si>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</si>
  <si>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</si>
  <si>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</si>
  <si>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</si>
  <si>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</si>
  <si>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</si>
  <si>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</si>
  <si>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</si>
  <si>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</si>
  <si>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</si>
  <si>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</si>
  <si>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</si>
  <si>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</si>
  <si>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</si>
  <si>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</si>
  <si>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</si>
  <si>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</si>
  <si>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</si>
  <si>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</si>
  <si>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</si>
  <si>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</si>
  <si>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</si>
  <si>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</si>
  <si>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</si>
  <si>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</si>
  <si>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</si>
  <si>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</si>
  <si>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</si>
  <si>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</si>
  <si>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</si>
  <si>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</si>
  <si>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</si>
  <si>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</si>
  <si>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</si>
  <si>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</si>
  <si>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</si>
  <si>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</si>
  <si>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</si>
  <si>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</si>
  <si>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</si>
  <si>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</si>
  <si>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</si>
  <si>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</si>
  <si>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</si>
  <si>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</si>
  <si>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</si>
  <si>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</si>
  <si>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</si>
  <si>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</si>
  <si>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</si>
  <si>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</si>
  <si>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</si>
  <si>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</si>
  <si>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</si>
  <si>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</si>
  <si>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</si>
  <si>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</si>
  <si>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</si>
  <si>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</si>
  <si>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</si>
  <si>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</si>
  <si>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</si>
  <si>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</si>
  <si>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</si>
  <si>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</si>
  <si>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</si>
  <si>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</si>
  <si>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</si>
  <si>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</si>
  <si>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</si>
  <si>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</si>
  <si>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</si>
  <si>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</si>
  <si>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</si>
  <si>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</si>
  <si>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</si>
  <si>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</si>
  <si>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</si>
  <si>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</si>
  <si>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</si>
  <si>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</si>
  <si>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</si>
  <si>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</si>
  <si>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</si>
  <si>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</si>
  <si>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</si>
  <si>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</si>
  <si>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</si>
  <si>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</si>
  <si>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</si>
  <si>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</si>
  <si>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</si>
  <si>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</si>
  <si>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</si>
  <si>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</si>
  <si>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</si>
  <si>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</si>
  <si>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</si>
  <si>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</si>
  <si>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</si>
  <si>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</si>
  <si>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</si>
  <si>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</si>
  <si>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</si>
  <si>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</si>
  <si>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</si>
  <si>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</si>
  <si>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</si>
  <si>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</si>
  <si>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</si>
  <si>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</si>
  <si>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</si>
  <si>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</si>
  <si>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</si>
  <si>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</si>
  <si>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</si>
  <si>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</si>
  <si>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</si>
  <si>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</si>
  <si>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</si>
  <si>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</si>
  <si>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</si>
  <si>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</si>
  <si>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</si>
  <si>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</si>
  <si>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</si>
  <si>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</si>
  <si>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</si>
  <si>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</si>
  <si>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</si>
  <si>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</si>
  <si>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</si>
  <si>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</si>
  <si>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</si>
  <si>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</si>
  <si>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</si>
  <si>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</si>
  <si>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</si>
  <si>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</si>
  <si>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</si>
  <si>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</si>
  <si>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</si>
  <si>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</si>
  <si>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</si>
  <si>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</si>
  <si>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</si>
  <si>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</si>
  <si>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</si>
  <si>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</si>
  <si>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</si>
  <si>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</si>
  <si>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</si>
  <si>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</si>
  <si>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</si>
  <si>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</si>
  <si>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</si>
  <si>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</si>
  <si>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</si>
  <si>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</si>
  <si>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</si>
  <si>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</si>
  <si>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</si>
  <si>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</si>
  <si>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</si>
  <si>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</si>
  <si>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</si>
  <si>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</si>
  <si>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</si>
  <si>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</si>
  <si>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</si>
  <si>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</si>
  <si>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</si>
  <si>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</si>
  <si>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</si>
  <si>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</si>
  <si>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</si>
  <si>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</si>
  <si>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</si>
  <si>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</si>
  <si>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</si>
  <si>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</si>
  <si>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</si>
  <si>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</si>
  <si>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</si>
  <si>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</si>
  <si>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</si>
  <si>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</si>
  <si>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</si>
  <si>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</si>
  <si>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</si>
  <si>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</si>
  <si>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</si>
  <si>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</si>
  <si>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</si>
  <si>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</si>
  <si>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</si>
  <si>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</si>
  <si>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</si>
  <si>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</si>
  <si>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</si>
  <si>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</si>
  <si>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</si>
  <si>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</si>
  <si>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</si>
  <si>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</si>
  <si>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</si>
  <si>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</si>
  <si>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</si>
  <si>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</si>
  <si>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</si>
  <si>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</si>
  <si>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</si>
  <si>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</si>
  <si>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</si>
  <si>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</si>
  <si>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</si>
  <si>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</si>
  <si>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</si>
  <si>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</si>
  <si>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</si>
  <si>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</si>
  <si>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</si>
  <si>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</si>
  <si>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</si>
  <si>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</si>
  <si>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</si>
  <si>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</si>
  <si>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</si>
  <si>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</si>
  <si>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</si>
  <si>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</si>
  <si>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</si>
  <si>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</si>
  <si>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</si>
  <si>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</si>
  <si>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</si>
  <si>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</si>
  <si>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</si>
  <si>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</si>
  <si>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</si>
  <si>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</si>
  <si>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</si>
  <si>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</si>
  <si>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</si>
  <si>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</si>
  <si>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</si>
  <si>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</si>
  <si>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</si>
  <si>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</si>
  <si>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</si>
  <si>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</si>
  <si>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</si>
  <si>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</si>
  <si>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</si>
  <si>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</si>
  <si>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</si>
  <si>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</si>
  <si>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</si>
  <si>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</si>
  <si>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</si>
  <si>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</si>
  <si>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</si>
  <si>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</si>
  <si>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</si>
  <si>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</si>
  <si>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</si>
  <si>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</si>
  <si>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</si>
  <si>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</si>
  <si>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</si>
  <si>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</si>
  <si>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</si>
  <si>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</si>
  <si>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</si>
  <si>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</si>
  <si>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</si>
  <si>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</si>
  <si>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</si>
  <si>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</si>
  <si>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</si>
  <si>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</si>
  <si>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</si>
  <si>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</si>
  <si>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</si>
  <si>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</si>
  <si>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</si>
  <si>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</si>
  <si>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</si>
  <si>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</si>
  <si>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</si>
  <si>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</si>
  <si>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</si>
  <si>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</si>
  <si>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</si>
  <si>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</si>
  <si>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</si>
  <si>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</si>
  <si>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</si>
  <si>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</si>
  <si>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</si>
  <si>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</si>
  <si>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</si>
  <si>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</si>
  <si>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</si>
  <si>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</si>
  <si>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</si>
  <si>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</si>
  <si>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</si>
  <si>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</si>
  <si>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</si>
  <si>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</si>
  <si>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</si>
  <si>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</si>
  <si>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</si>
  <si>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</si>
  <si>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</si>
  <si>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</si>
  <si>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</si>
  <si>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</si>
  <si>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</si>
  <si>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</si>
  <si>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</si>
  <si>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</si>
  <si>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</si>
  <si>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</si>
  <si>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</si>
  <si>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</si>
  <si>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</si>
  <si>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</si>
  <si>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</si>
  <si>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</si>
  <si>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</si>
  <si>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</si>
  <si>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</si>
  <si>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</si>
  <si>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</si>
  <si>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</si>
  <si>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</si>
  <si>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</si>
  <si>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</si>
  <si>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</si>
  <si>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</si>
  <si>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</si>
  <si>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</si>
  <si>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</si>
  <si>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</si>
  <si>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</si>
  <si>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</si>
  <si>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</si>
  <si>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</si>
  <si>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</si>
  <si>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</si>
  <si>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</si>
  <si>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</si>
  <si>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</si>
  <si>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</si>
  <si>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</si>
  <si>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</si>
  <si>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</si>
  <si>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</si>
  <si>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</si>
  <si>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</si>
  <si>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</si>
  <si>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</si>
  <si>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</si>
  <si>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</si>
  <si>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</si>
  <si>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</si>
  <si>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</si>
  <si>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</si>
  <si>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</si>
  <si>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</si>
  <si>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</si>
  <si>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</si>
  <si>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</si>
  <si>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</si>
  <si>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</si>
  <si>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</si>
  <si>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</si>
  <si>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</si>
  <si>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</si>
  <si>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</si>
  <si>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</si>
  <si>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</si>
  <si>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</si>
  <si>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</si>
  <si>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</si>
  <si>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</si>
  <si>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</si>
  <si>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</si>
  <si>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</si>
  <si>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</si>
  <si>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</si>
  <si>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</si>
  <si>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</si>
  <si>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</si>
  <si>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</si>
  <si>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</si>
  <si>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</si>
  <si>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</si>
  <si>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</si>
  <si>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</si>
  <si>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</si>
  <si>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</si>
  <si>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</si>
  <si>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</si>
  <si>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</si>
  <si>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</si>
  <si>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</si>
  <si>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</si>
  <si>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</si>
  <si>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</si>
  <si>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</si>
  <si>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</si>
  <si>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</si>
  <si>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</si>
  <si>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</si>
  <si>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</si>
  <si>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</si>
  <si>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</si>
  <si>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</si>
  <si>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</si>
  <si>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</si>
  <si>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</si>
  <si>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</si>
  <si>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</si>
  <si>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</si>
  <si>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</si>
  <si>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</si>
  <si>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</si>
  <si>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</si>
  <si>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</si>
  <si>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</si>
  <si>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</si>
  <si>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</si>
  <si>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</si>
  <si>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</si>
  <si>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</si>
  <si>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</si>
  <si>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</si>
  <si>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</si>
  <si>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</si>
  <si>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</si>
  <si>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</si>
  <si>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</si>
  <si>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</si>
  <si>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</si>
  <si>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</si>
  <si>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</si>
  <si>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</si>
  <si>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</si>
  <si>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</si>
  <si>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</si>
  <si>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</si>
  <si>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</si>
  <si>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</si>
  <si>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</si>
  <si>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</si>
  <si>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</si>
  <si>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</si>
  <si>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</si>
  <si>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</si>
  <si>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</si>
  <si>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</si>
  <si>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</si>
  <si>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</si>
  <si>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</si>
  <si>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</si>
  <si>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</si>
  <si>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</si>
  <si>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</si>
  <si>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</si>
  <si>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</si>
  <si>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</si>
  <si>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</si>
  <si>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</si>
  <si>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</si>
  <si>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</si>
  <si>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</si>
  <si>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</si>
  <si>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</si>
  <si>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</si>
  <si>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</si>
  <si>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</si>
  <si>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</si>
  <si>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</si>
  <si>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</si>
  <si>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</si>
  <si>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</si>
  <si>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</si>
  <si>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</si>
  <si>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</si>
  <si>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</si>
  <si>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</si>
  <si>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</si>
  <si>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</si>
  <si>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</si>
  <si>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</si>
  <si>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</si>
  <si>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</si>
  <si>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</si>
  <si>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</si>
  <si>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</si>
  <si>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</si>
  <si>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</si>
  <si>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</si>
  <si>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</si>
  <si>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</si>
  <si>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</si>
  <si>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</si>
  <si>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</si>
  <si>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</si>
  <si>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</si>
  <si>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</si>
  <si>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</si>
  <si>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</si>
  <si>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</si>
  <si>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</si>
  <si>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</si>
  <si>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</si>
  <si>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</si>
  <si>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</si>
  <si>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</si>
  <si>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</si>
  <si>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</si>
  <si>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</si>
  <si>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</si>
  <si>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</si>
  <si>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</si>
  <si>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</si>
  <si>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</si>
  <si>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</si>
  <si>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</si>
  <si>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</si>
  <si>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</si>
  <si>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</si>
  <si>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</si>
  <si>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</si>
  <si>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</si>
  <si>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</si>
  <si>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</si>
  <si>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</si>
  <si>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</si>
  <si>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</si>
  <si>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</si>
  <si>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</si>
  <si>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</si>
  <si>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</si>
  <si>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</si>
  <si>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</si>
  <si>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</si>
  <si>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</si>
  <si>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</si>
  <si>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</si>
  <si>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</si>
  <si>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</si>
  <si>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</si>
  <si>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</si>
  <si>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</si>
  <si>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</si>
  <si>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</si>
  <si>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</si>
  <si>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</si>
  <si>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</si>
  <si>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</si>
  <si>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</si>
  <si>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</si>
  <si>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</si>
  <si>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</si>
  <si>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</si>
  <si>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</si>
  <si>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</si>
  <si>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</si>
  <si>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</si>
  <si>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</si>
  <si>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</si>
  <si>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</si>
  <si>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</si>
  <si>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</si>
  <si>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</si>
  <si>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</si>
  <si>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</si>
  <si>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</si>
  <si>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</si>
  <si>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</si>
  <si>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</si>
  <si>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</si>
  <si>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</si>
  <si>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</si>
  <si>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</si>
  <si>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</si>
  <si>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</si>
  <si>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</si>
  <si>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</si>
  <si>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</si>
  <si>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</si>
  <si>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</si>
  <si>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</si>
  <si>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</si>
  <si>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</si>
  <si>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</si>
  <si>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</si>
  <si>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</si>
  <si>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</si>
  <si>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</si>
  <si>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</si>
  <si>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</si>
  <si>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</si>
  <si>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</si>
  <si>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</si>
  <si>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</si>
  <si>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</si>
  <si>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</si>
  <si>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</si>
  <si>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</si>
  <si>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</si>
  <si>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</si>
  <si>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</si>
  <si>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</si>
  <si>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</si>
  <si>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</si>
  <si>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</si>
  <si>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</si>
  <si>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</si>
  <si>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</si>
  <si>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</si>
  <si>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</si>
  <si>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</si>
  <si>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</si>
  <si>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</si>
  <si>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</si>
  <si>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</si>
  <si>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</si>
  <si>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</si>
  <si>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</si>
  <si>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</si>
  <si>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</si>
  <si>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</si>
  <si>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</si>
  <si>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</si>
  <si>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</si>
  <si>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</si>
  <si>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</si>
  <si>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</si>
  <si>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</si>
  <si>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</si>
  <si>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</si>
  <si>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</si>
  <si>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</si>
  <si>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</si>
  <si>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</si>
  <si>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</si>
  <si>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</si>
  <si>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</si>
  <si>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</si>
  <si>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</si>
  <si>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</si>
  <si>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</si>
  <si>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</si>
  <si>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</si>
  <si>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</si>
  <si>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</si>
  <si>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</si>
  <si>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</si>
  <si>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</si>
  <si>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</si>
  <si>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</si>
  <si>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</si>
  <si>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</si>
  <si>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</si>
  <si>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</si>
  <si>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</si>
  <si>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</si>
  <si>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</si>
  <si>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</si>
  <si>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</si>
  <si>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</si>
  <si>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</si>
  <si>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</si>
  <si>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</si>
  <si>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</si>
  <si>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</si>
  <si>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</si>
  <si>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</si>
  <si>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</si>
  <si>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</si>
  <si>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</si>
  <si>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</si>
  <si>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</si>
  <si>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</si>
  <si>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</si>
  <si>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</si>
  <si>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</si>
  <si>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</si>
  <si>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</si>
  <si>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</si>
  <si>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</si>
  <si>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</si>
  <si>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</si>
  <si>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</si>
  <si>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</si>
  <si>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</si>
  <si>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</si>
  <si>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</si>
  <si>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</si>
  <si>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</si>
  <si>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</si>
  <si>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</si>
  <si>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</si>
  <si>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</si>
  <si>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</si>
  <si>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</si>
  <si>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</si>
  <si>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</si>
  <si>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</si>
  <si>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</si>
  <si>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</si>
  <si>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</si>
  <si>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</si>
  <si>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</si>
  <si>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</si>
  <si>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</si>
  <si>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</si>
  <si>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</si>
  <si>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</si>
  <si>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</si>
  <si>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</si>
  <si>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</si>
  <si>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</si>
  <si>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</si>
  <si>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</si>
  <si>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</si>
  <si>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</si>
  <si>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</si>
  <si>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</si>
  <si>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</si>
  <si>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</si>
  <si>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</si>
  <si>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</si>
  <si>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</si>
  <si>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</si>
  <si>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</si>
  <si>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</si>
  <si>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</si>
  <si>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</si>
  <si>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</si>
  <si>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</si>
  <si>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</si>
  <si>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</si>
  <si>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</si>
  <si>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</si>
  <si>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</si>
  <si>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</si>
  <si>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</si>
  <si>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</si>
  <si>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</si>
  <si>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</si>
  <si>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</si>
  <si>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</si>
  <si>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</si>
  <si>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</si>
  <si>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</si>
  <si>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</si>
  <si>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</si>
  <si>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</si>
  <si>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</si>
  <si>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</si>
  <si>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</si>
  <si>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</si>
  <si>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</si>
  <si>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</si>
  <si>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</si>
  <si>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</si>
  <si>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</si>
  <si>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</si>
  <si>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</si>
  <si>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</si>
  <si>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</si>
  <si>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</si>
  <si>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</si>
  <si>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</si>
  <si>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</si>
  <si>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</si>
  <si>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</si>
  <si>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</si>
  <si>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</si>
  <si>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</si>
  <si>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</si>
  <si>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</si>
  <si>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</si>
  <si>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</si>
  <si>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</si>
  <si>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</si>
  <si>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</si>
  <si>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</si>
  <si>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</si>
  <si>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</si>
  <si>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</si>
  <si>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</si>
  <si>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</si>
  <si>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</si>
  <si>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</si>
  <si>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</si>
  <si>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</si>
  <si>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</si>
  <si>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</si>
  <si>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</si>
  <si>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</si>
  <si>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</si>
  <si>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</si>
  <si>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</si>
  <si>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</si>
  <si>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</si>
  <si>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</si>
  <si>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</si>
  <si>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</si>
  <si>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</si>
  <si>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</si>
  <si>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</si>
  <si>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</si>
  <si>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</si>
  <si>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</si>
  <si>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</si>
  <si>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</si>
  <si>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</si>
  <si>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</si>
  <si>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</si>
  <si>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</si>
  <si>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</si>
  <si>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</si>
  <si>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</si>
  <si>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</si>
  <si>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</si>
  <si>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</si>
  <si>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</si>
  <si>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</si>
  <si>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</si>
  <si>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</si>
  <si>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</si>
  <si>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</si>
  <si>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</si>
  <si>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</si>
  <si>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</si>
  <si>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</si>
  <si>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</si>
  <si>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</si>
  <si>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</si>
  <si>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</si>
  <si>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</si>
  <si>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</si>
  <si>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</si>
  <si>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</si>
  <si>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</si>
  <si>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</si>
  <si>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</si>
  <si>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</si>
  <si>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</si>
  <si>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</si>
  <si>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</si>
  <si>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</si>
  <si>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</si>
  <si>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</si>
  <si>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</si>
  <si>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</si>
  <si>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</si>
  <si>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</si>
  <si>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</si>
  <si>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</si>
  <si>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</si>
  <si>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</si>
  <si>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</si>
  <si>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</si>
  <si>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</si>
  <si>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</si>
  <si>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</si>
  <si>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</si>
  <si>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</si>
  <si>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</si>
  <si>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</si>
  <si>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</si>
  <si>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</si>
  <si>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</si>
  <si>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</si>
  <si>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</si>
  <si>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</si>
  <si>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</si>
  <si>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</si>
  <si>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</si>
  <si>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</si>
  <si>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</si>
  <si>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</si>
  <si>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</si>
  <si>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</si>
  <si>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</si>
  <si>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</si>
  <si>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</si>
  <si>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</si>
  <si>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</si>
  <si>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</si>
  <si>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</si>
  <si>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</si>
  <si>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</si>
  <si>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</si>
  <si>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</si>
  <si>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</si>
  <si>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</si>
  <si>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</si>
  <si>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</si>
  <si>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</si>
  <si>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</si>
  <si>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</si>
  <si>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</si>
  <si>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</si>
  <si>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</si>
  <si>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</si>
  <si>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</si>
  <si>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</si>
  <si>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</si>
  <si>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</si>
  <si>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</si>
  <si>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</si>
  <si>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</si>
  <si>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</si>
  <si>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</si>
  <si>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</si>
  <si>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</si>
  <si>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</si>
  <si>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</si>
  <si>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</si>
  <si>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</si>
  <si>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</si>
  <si>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</si>
  <si>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</si>
  <si>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</si>
  <si>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</si>
  <si>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</si>
  <si>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</si>
  <si>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</si>
  <si>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</si>
  <si>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</si>
  <si>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</si>
  <si>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</si>
  <si>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</si>
  <si>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</si>
  <si>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</si>
  <si>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</si>
  <si>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</si>
  <si>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</si>
  <si>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</si>
  <si>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</si>
  <si>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</si>
  <si>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</si>
  <si>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</si>
  <si>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</si>
  <si>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</si>
  <si>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</si>
  <si>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</si>
  <si>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</si>
  <si>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</si>
  <si>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</si>
  <si>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</si>
  <si>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</si>
  <si>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</si>
  <si>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</si>
  <si>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</si>
  <si>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</si>
  <si>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</si>
  <si>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</si>
  <si>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</si>
  <si>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</si>
  <si>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</si>
  <si>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</si>
  <si>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</si>
  <si>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</si>
  <si>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</si>
  <si>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</si>
  <si>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</si>
  <si>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</si>
  <si>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</si>
  <si>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</si>
  <si>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</si>
  <si>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</si>
  <si>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</si>
  <si>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</si>
  <si>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</si>
  <si>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</si>
  <si>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</si>
  <si>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</si>
  <si>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</si>
  <si>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</si>
  <si>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</si>
  <si>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</si>
  <si>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</si>
  <si>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</si>
  <si>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</si>
  <si>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</si>
  <si>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</si>
  <si>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</si>
  <si>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</si>
  <si>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</si>
  <si>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</si>
  <si>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</si>
  <si>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</si>
  <si>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</si>
  <si>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</si>
  <si>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</si>
  <si>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</si>
  <si>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</si>
  <si>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</si>
  <si>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</si>
  <si>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</si>
  <si>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</si>
  <si>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</si>
  <si>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</si>
  <si>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</si>
  <si>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</si>
  <si>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</si>
  <si>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</si>
  <si>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</si>
  <si>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</si>
  <si>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</si>
  <si>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</si>
  <si>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</si>
  <si>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</si>
  <si>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</si>
  <si>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</si>
  <si>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</si>
  <si>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</si>
  <si>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</si>
  <si>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</si>
  <si>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</si>
  <si>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</si>
  <si>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</si>
  <si>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</si>
  <si>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</si>
  <si>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</si>
  <si>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</si>
  <si>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</si>
  <si>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</si>
  <si>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</si>
  <si>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</si>
  <si>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</si>
  <si>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</si>
  <si>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</si>
  <si>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</si>
  <si>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</si>
  <si>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</si>
  <si>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</si>
  <si>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</si>
  <si>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</si>
  <si>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</si>
  <si>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</si>
  <si>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</si>
  <si>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</si>
  <si>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</si>
  <si>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</si>
  <si>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</si>
  <si>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</si>
  <si>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</si>
  <si>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</si>
  <si>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</si>
  <si>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</si>
  <si>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</si>
  <si>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</si>
  <si>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</si>
  <si>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</si>
  <si>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</si>
  <si>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</si>
  <si>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</si>
  <si>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</si>
  <si>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</si>
  <si>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</si>
  <si>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</si>
  <si>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</si>
  <si>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</si>
  <si>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</si>
  <si>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</si>
  <si>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</si>
  <si>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</si>
  <si>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</si>
  <si>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</si>
  <si>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</si>
  <si>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</si>
  <si>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</si>
  <si>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</si>
  <si>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</si>
  <si>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</si>
  <si>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</si>
  <si>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</si>
  <si>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</si>
  <si>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</si>
  <si>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</si>
  <si>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</si>
  <si>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</si>
  <si>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</si>
  <si>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</si>
  <si>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</si>
  <si>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</si>
  <si>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</si>
  <si>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</si>
  <si>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</si>
  <si>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</si>
  <si>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</si>
  <si>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</si>
  <si>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</si>
  <si>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</si>
  <si>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</si>
  <si>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</si>
  <si>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</si>
  <si>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</si>
  <si>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</si>
  <si>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</si>
  <si>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</si>
  <si>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</si>
  <si>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</si>
  <si>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</si>
  <si>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</si>
  <si>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</si>
  <si>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</si>
  <si>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</si>
  <si>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</si>
  <si>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</si>
  <si>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</si>
  <si>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</si>
  <si>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</si>
  <si>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</si>
  <si>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</si>
  <si>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</si>
  <si>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</si>
  <si>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</si>
  <si>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</si>
  <si>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</si>
  <si>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</si>
  <si>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</si>
  <si>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</si>
  <si>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</si>
  <si>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</si>
  <si>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</si>
  <si>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</si>
  <si>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</si>
  <si>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</si>
  <si>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</si>
  <si>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</si>
  <si>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</si>
  <si>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</si>
  <si>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</si>
  <si>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</si>
  <si>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</si>
  <si>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</si>
  <si>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</si>
  <si>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</si>
  <si>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</si>
  <si>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</si>
  <si>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</si>
  <si>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</si>
  <si>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</si>
  <si>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</si>
  <si>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</si>
  <si>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</si>
  <si>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</si>
  <si>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</si>
  <si>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</si>
  <si>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</si>
  <si>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</si>
  <si>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</si>
  <si>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</si>
  <si>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</si>
  <si>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</si>
  <si>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</si>
  <si>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</si>
  <si>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</si>
  <si>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</si>
  <si>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</si>
  <si>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</si>
  <si>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</si>
  <si>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</si>
  <si>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</si>
  <si>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</si>
  <si>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</si>
  <si>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</si>
  <si>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</si>
  <si>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</si>
  <si>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</si>
  <si>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</si>
  <si>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</si>
  <si>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</si>
  <si>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</si>
  <si>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</si>
  <si>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</si>
  <si>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</si>
  <si>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</si>
  <si>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</si>
  <si>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</si>
  <si>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</si>
  <si>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</si>
  <si>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</si>
  <si>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</si>
  <si>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</si>
  <si>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</si>
  <si>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</si>
  <si>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</si>
  <si>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</si>
  <si>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</si>
  <si>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</si>
  <si>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</si>
  <si>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</si>
  <si>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</si>
  <si>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</si>
  <si>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</si>
  <si>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</si>
  <si>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</si>
  <si>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</si>
  <si>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</si>
  <si>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</si>
  <si>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</si>
  <si>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</si>
  <si>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</si>
  <si>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</si>
  <si>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</si>
  <si>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</si>
  <si>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</si>
  <si>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</si>
  <si>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</si>
  <si>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</si>
  <si>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</si>
  <si>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</si>
  <si>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</si>
  <si>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</si>
  <si>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</si>
  <si>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</si>
  <si>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</si>
  <si>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</si>
  <si>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</si>
  <si>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</si>
  <si>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</si>
  <si>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</si>
  <si>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</si>
  <si>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</si>
  <si>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</si>
  <si>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</si>
  <si>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</si>
  <si>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</si>
  <si>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</si>
  <si>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</si>
  <si>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</si>
  <si>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</si>
  <si>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</si>
  <si>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</si>
  <si>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</si>
  <si>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</si>
  <si>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</si>
  <si>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</si>
  <si>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</si>
  <si>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</si>
  <si>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</si>
  <si>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</si>
  <si>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</si>
  <si>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</si>
  <si>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</si>
  <si>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</si>
  <si>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</si>
  <si>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</si>
  <si>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</si>
  <si>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</si>
  <si>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</si>
  <si>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</si>
  <si>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</si>
  <si>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</si>
  <si>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</si>
  <si>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</si>
  <si>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</si>
  <si>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</si>
  <si>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</si>
  <si>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</si>
  <si>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</si>
  <si>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</si>
  <si>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</si>
  <si>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</si>
  <si>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</si>
  <si>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</si>
  <si>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</si>
  <si>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</si>
  <si>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</si>
  <si>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</si>
  <si>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</si>
  <si>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</si>
  <si>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</si>
  <si>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</si>
  <si>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</si>
  <si>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</si>
  <si>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</si>
  <si>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</si>
  <si>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</si>
  <si>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</si>
  <si>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</si>
  <si>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</si>
  <si>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</si>
  <si>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</si>
  <si>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</si>
  <si>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</si>
  <si>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</si>
  <si>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</si>
  <si>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</si>
  <si>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</si>
  <si>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</si>
  <si>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</si>
  <si>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</si>
  <si>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</si>
  <si>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</si>
  <si>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</si>
  <si>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</si>
  <si>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</si>
  <si>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</si>
  <si>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</si>
  <si>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</si>
  <si>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</si>
  <si>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</si>
  <si>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</si>
  <si>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</si>
  <si>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</si>
  <si>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</si>
  <si>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</si>
  <si>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</si>
  <si>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</si>
  <si>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</si>
  <si>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</si>
  <si>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</si>
  <si>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</si>
  <si>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</si>
  <si>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</si>
  <si>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</si>
  <si>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</si>
  <si>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</si>
  <si>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</si>
  <si>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</si>
  <si>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</si>
  <si>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</si>
  <si>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</si>
  <si>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</si>
  <si>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</si>
  <si>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</si>
  <si>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</si>
  <si>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</si>
  <si>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</si>
  <si>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</si>
  <si>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</si>
  <si>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</si>
  <si>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</si>
  <si>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</si>
  <si>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</si>
  <si>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</si>
  <si>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</si>
  <si>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</si>
  <si>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</si>
  <si>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</si>
  <si>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</si>
  <si>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</si>
  <si>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</si>
  <si>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</si>
  <si>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</si>
  <si>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</si>
  <si>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</si>
  <si>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</si>
  <si>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</si>
  <si>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</si>
  <si>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</si>
  <si>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</si>
  <si>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</si>
  <si>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</si>
  <si>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</si>
  <si>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</si>
  <si>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</si>
  <si>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</si>
  <si>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</si>
  <si>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</si>
  <si>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</si>
  <si>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</si>
  <si>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</si>
  <si>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</si>
  <si>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</si>
  <si>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</si>
  <si>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</si>
  <si>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</si>
  <si>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</si>
  <si>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</si>
  <si>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</si>
  <si>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</si>
  <si>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</si>
  <si>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</si>
  <si>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</si>
  <si>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</si>
  <si>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</si>
  <si>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</si>
  <si>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</si>
  <si>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</si>
  <si>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</si>
  <si>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</si>
  <si>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</si>
  <si>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</si>
  <si>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</si>
  <si>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</si>
  <si>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</si>
  <si>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</si>
  <si>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</si>
  <si>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</si>
  <si>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</si>
  <si>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</si>
  <si>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</si>
  <si>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</si>
  <si>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</si>
  <si>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</si>
  <si>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</si>
  <si>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</si>
  <si>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</si>
  <si>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</si>
  <si>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</si>
  <si>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</si>
  <si>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</si>
  <si>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</si>
  <si>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</si>
  <si>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</si>
  <si>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</si>
  <si>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</si>
  <si>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</si>
  <si>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</si>
  <si>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</si>
  <si>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</si>
  <si>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</si>
  <si>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</si>
  <si>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</si>
  <si>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</si>
  <si>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</si>
  <si>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</si>
  <si>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</si>
  <si>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</si>
  <si>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</si>
  <si>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</si>
  <si>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</si>
  <si>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</si>
  <si>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</si>
  <si>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</si>
  <si>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</si>
  <si>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</si>
  <si>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</si>
  <si>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</si>
  <si>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</si>
  <si>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</si>
  <si>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</si>
  <si>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</si>
  <si>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</si>
  <si>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</si>
  <si>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</si>
  <si>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</si>
  <si>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</si>
  <si>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</si>
  <si>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</si>
  <si>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</si>
  <si>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</si>
  <si>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</si>
  <si>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</si>
  <si>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</si>
  <si>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</si>
  <si>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</si>
  <si>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</si>
  <si>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</si>
  <si>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</si>
  <si>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</si>
  <si>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</si>
  <si>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</si>
  <si>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</si>
  <si>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</si>
  <si>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</si>
  <si>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</si>
  <si>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</si>
  <si>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</si>
  <si>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</si>
  <si>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</si>
  <si>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</si>
  <si>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</si>
  <si>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</si>
  <si>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</si>
  <si>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</si>
  <si>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</si>
  <si>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</si>
  <si>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</si>
  <si>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</si>
  <si>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</si>
  <si>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</si>
  <si>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</si>
  <si>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</si>
  <si>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</si>
  <si>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</si>
  <si>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</si>
  <si>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</si>
  <si>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</si>
  <si>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</si>
  <si>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</si>
  <si>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</si>
  <si>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</si>
  <si>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</si>
  <si>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</si>
  <si>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</si>
  <si>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</si>
  <si>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</si>
  <si>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</si>
  <si>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</si>
  <si>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</si>
  <si>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</si>
  <si>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</si>
  <si>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</si>
  <si>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</si>
  <si>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</si>
  <si>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</si>
  <si>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</si>
  <si>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</si>
  <si>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</si>
  <si>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</si>
  <si>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</si>
  <si>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</si>
  <si>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</si>
  <si>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</si>
  <si>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</si>
  <si>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</si>
  <si>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</si>
  <si>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</si>
  <si>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</si>
  <si>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</si>
  <si>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</si>
  <si>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</si>
  <si>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</si>
  <si>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</si>
  <si>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</si>
  <si>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</si>
  <si>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</si>
  <si>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</si>
  <si>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</si>
  <si>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</si>
  <si>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</si>
  <si>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</si>
  <si>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</si>
  <si>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</si>
  <si>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</si>
  <si>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</si>
  <si>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</si>
  <si>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</si>
  <si>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</si>
  <si>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</si>
  <si>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</si>
  <si>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</si>
  <si>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</si>
  <si>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</si>
  <si>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</si>
  <si>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</si>
  <si>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</si>
  <si>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</si>
  <si>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</si>
  <si>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</si>
  <si>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</si>
  <si>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</si>
  <si>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</si>
  <si>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</si>
  <si>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</si>
  <si>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</si>
  <si>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</si>
  <si>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</si>
  <si>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</si>
  <si>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</si>
  <si>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</si>
  <si>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</si>
  <si>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</si>
  <si>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</si>
  <si>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</si>
  <si>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</si>
  <si>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</si>
  <si>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</si>
  <si>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</si>
  <si>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</si>
  <si>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</si>
  <si>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</si>
  <si>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</si>
  <si>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</si>
  <si>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</si>
  <si>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</si>
  <si>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</si>
  <si>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</si>
  <si>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</si>
  <si>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</si>
  <si>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</si>
  <si>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</si>
  <si>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</si>
  <si>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</si>
  <si>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</si>
  <si>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</si>
  <si>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</si>
  <si>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</si>
  <si>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</si>
  <si>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</si>
  <si>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</si>
  <si>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</si>
  <si>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</si>
  <si>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</si>
  <si>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</si>
  <si>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</si>
  <si>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</si>
  <si>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</si>
  <si>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</si>
  <si>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</si>
  <si>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</si>
  <si>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</si>
  <si>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</si>
  <si>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</si>
  <si>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</si>
  <si>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</si>
  <si>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</si>
  <si>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</si>
  <si>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</si>
  <si>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</si>
  <si>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</si>
  <si>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</si>
  <si>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</si>
  <si>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</si>
  <si>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</si>
  <si>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</si>
  <si>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</si>
  <si>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</si>
  <si>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</si>
  <si>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</si>
  <si>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</si>
  <si>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</si>
  <si>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</si>
  <si>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</si>
  <si>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</si>
  <si>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</si>
  <si>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</si>
  <si>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</si>
  <si>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</si>
  <si>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</si>
  <si>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</si>
  <si>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</si>
  <si>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</si>
  <si>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</si>
  <si>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</si>
  <si>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</si>
  <si>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</si>
  <si>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</si>
  <si>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</si>
  <si>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</si>
  <si>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</si>
  <si>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</si>
  <si>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</si>
  <si>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</si>
  <si>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</si>
  <si>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</si>
  <si>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</si>
  <si>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</si>
  <si>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</si>
  <si>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</si>
  <si>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</si>
  <si>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</si>
  <si>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</si>
  <si>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</si>
  <si>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</si>
  <si>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</si>
  <si>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</si>
  <si>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</si>
  <si>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</si>
  <si>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</si>
  <si>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</si>
  <si>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</si>
  <si>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</si>
  <si>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</si>
  <si>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</si>
  <si>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</si>
  <si>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</si>
  <si>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</si>
  <si>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</si>
  <si>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</si>
  <si>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</si>
  <si>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</si>
  <si>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</si>
  <si>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</si>
  <si>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</si>
  <si>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</si>
  <si>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</si>
  <si>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</si>
  <si>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</si>
  <si>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</si>
  <si>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</si>
  <si>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</si>
  <si>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</si>
  <si>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</si>
  <si>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</si>
  <si>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</si>
  <si>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</si>
  <si>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</si>
  <si>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</si>
  <si>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</si>
  <si>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</si>
  <si>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</si>
  <si>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</si>
  <si>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</si>
  <si>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</si>
  <si>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</si>
  <si>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</si>
  <si>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</si>
  <si>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</si>
  <si>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</si>
  <si>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</si>
  <si>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</si>
  <si>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</si>
  <si>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</si>
  <si>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</si>
  <si>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</si>
  <si>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</si>
  <si>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</si>
  <si>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</si>
  <si>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</si>
  <si>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</si>
  <si>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</si>
  <si>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</si>
  <si>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</si>
  <si>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</si>
  <si>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</si>
  <si>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</si>
  <si>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</si>
  <si>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</si>
  <si>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</si>
  <si>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</si>
  <si>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</si>
  <si>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</si>
  <si>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</si>
  <si>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</si>
  <si>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</si>
  <si>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</si>
  <si>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</si>
  <si>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</si>
  <si>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</si>
  <si>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</si>
  <si>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</si>
  <si>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</si>
  <si>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</si>
  <si>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</si>
  <si>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</si>
  <si>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</si>
  <si>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</si>
  <si>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</si>
  <si>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</si>
  <si>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</si>
  <si>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</si>
  <si>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</si>
  <si>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</si>
  <si>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</si>
  <si>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</si>
  <si>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</si>
  <si>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</si>
  <si>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</si>
  <si>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</si>
  <si>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</si>
  <si>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</si>
  <si>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</si>
  <si>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</si>
  <si>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</si>
  <si>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</si>
  <si>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</si>
  <si>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</si>
  <si>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</si>
  <si>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</si>
  <si>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</si>
  <si>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</si>
  <si>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</si>
  <si>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</si>
  <si>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</si>
  <si>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</si>
  <si>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</si>
  <si>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</si>
  <si>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</si>
  <si>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</si>
  <si>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</si>
  <si>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</si>
  <si>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</si>
  <si>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</si>
  <si>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</si>
  <si>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</si>
  <si>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</si>
  <si>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</si>
  <si>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</si>
  <si>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</si>
  <si>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</si>
  <si>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</si>
  <si>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</si>
  <si>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</si>
  <si>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</si>
  <si>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</si>
  <si>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</si>
  <si>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</si>
  <si>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</si>
  <si>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</si>
  <si>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</si>
  <si>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</si>
  <si>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</si>
  <si>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</si>
  <si>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</si>
  <si>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</si>
  <si>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</si>
  <si>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</si>
  <si>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</si>
  <si>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</si>
  <si>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</si>
  <si>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</si>
  <si>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</si>
  <si>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</si>
  <si>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</si>
  <si>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</si>
  <si>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</si>
  <si>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</si>
  <si>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</si>
  <si>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</si>
  <si>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</si>
  <si>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</si>
  <si>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</si>
  <si>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</si>
  <si>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</si>
  <si>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</si>
  <si>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</si>
  <si>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</si>
  <si>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</si>
  <si>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</si>
  <si>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</si>
  <si>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</si>
  <si>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</si>
  <si>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</si>
  <si>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</si>
  <si>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</si>
  <si>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</si>
  <si>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</si>
  <si>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</si>
  <si>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</si>
  <si>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</si>
  <si>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</si>
  <si>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</si>
  <si>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</si>
  <si>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</si>
  <si>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</si>
  <si>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</si>
  <si>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</si>
  <si>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</si>
  <si>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</si>
  <si>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</si>
  <si>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</si>
  <si>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</si>
  <si>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</si>
  <si>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</si>
  <si>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</si>
  <si>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</si>
  <si>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</si>
  <si>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</si>
  <si>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</si>
  <si>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</si>
  <si>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</si>
  <si>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</si>
  <si>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</si>
  <si>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</si>
  <si>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</si>
  <si>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</si>
  <si>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</si>
  <si>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</si>
  <si>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</si>
  <si>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</si>
  <si>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</si>
  <si>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</si>
  <si>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</si>
  <si>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</si>
  <si>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</si>
  <si>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</si>
  <si>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</si>
  <si>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</si>
  <si>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</si>
  <si>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</si>
  <si>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</si>
  <si>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</si>
  <si>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</si>
  <si>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</si>
  <si>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</si>
  <si>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</si>
  <si>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</si>
  <si>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</si>
  <si>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</si>
  <si>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</si>
  <si>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</si>
  <si>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</si>
  <si>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</si>
  <si>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</si>
  <si>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</si>
  <si>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</si>
  <si>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</si>
  <si>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</si>
  <si>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</si>
  <si>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</si>
  <si>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</si>
  <si>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</si>
  <si>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</si>
  <si>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</si>
  <si>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</si>
  <si>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</si>
  <si>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</si>
  <si>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</si>
  <si>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</si>
  <si>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</si>
  <si>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</si>
  <si>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</si>
  <si>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</si>
  <si>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</si>
  <si>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</si>
  <si>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</si>
  <si>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</si>
  <si>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</si>
  <si>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</si>
  <si>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</si>
  <si>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</si>
  <si>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</si>
  <si>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</si>
  <si>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</si>
  <si>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</si>
  <si>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</si>
  <si>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</si>
  <si>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</si>
  <si>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</si>
  <si>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</si>
  <si>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</si>
  <si>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</si>
  <si>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</si>
  <si>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</si>
  <si>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</si>
  <si>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</si>
  <si>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</si>
  <si>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</si>
  <si>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</si>
  <si>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</si>
  <si>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</si>
  <si>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</si>
  <si>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</si>
  <si>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</si>
  <si>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</si>
  <si>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</si>
  <si>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</si>
  <si>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</si>
  <si>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</si>
  <si>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</si>
  <si>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</si>
  <si>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</si>
  <si>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</si>
  <si>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</si>
  <si>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</si>
  <si>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</si>
  <si>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</si>
  <si>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</si>
  <si>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</si>
  <si>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</si>
  <si>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</si>
  <si>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</si>
  <si>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</si>
  <si>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</si>
  <si>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</si>
  <si>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</si>
  <si>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</si>
  <si>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</si>
  <si>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</si>
  <si>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</si>
  <si>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</si>
  <si>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</si>
  <si>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</si>
  <si>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</si>
  <si>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</si>
  <si>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</si>
  <si>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</si>
  <si>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</si>
  <si>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</si>
  <si>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</si>
  <si>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</si>
  <si>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</si>
  <si>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</si>
  <si>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</si>
  <si>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</si>
  <si>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</si>
  <si>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</si>
  <si>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</si>
  <si>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</si>
  <si>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</si>
  <si>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</si>
  <si>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</si>
  <si>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</si>
  <si>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</si>
  <si>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</si>
  <si>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</si>
  <si>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</si>
  <si>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</si>
  <si>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</si>
  <si>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</si>
  <si>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</si>
  <si>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</si>
  <si>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</si>
  <si>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</si>
  <si>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</si>
  <si>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</si>
  <si>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</si>
  <si>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</si>
  <si>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</si>
  <si>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</si>
  <si>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</si>
  <si>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</si>
  <si>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</si>
  <si>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</si>
  <si>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</si>
  <si>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</si>
  <si>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</si>
  <si>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</si>
  <si>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</si>
  <si>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</si>
  <si>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</si>
  <si>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</si>
  <si>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</si>
  <si>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</si>
  <si>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</si>
  <si>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</si>
  <si>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</si>
  <si>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</si>
  <si>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</si>
  <si>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</si>
  <si>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</si>
  <si>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</si>
  <si>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</si>
  <si>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</si>
  <si>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</si>
  <si>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</si>
  <si>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</si>
  <si>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</si>
  <si>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</si>
  <si>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</si>
  <si>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</si>
  <si>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</si>
  <si>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</si>
  <si>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</si>
  <si>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</si>
  <si>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</si>
  <si>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</si>
  <si>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</si>
  <si>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</si>
  <si>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</si>
  <si>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</si>
  <si>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</si>
  <si>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</si>
  <si>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</si>
  <si>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</si>
  <si>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</si>
  <si>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</si>
  <si>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</si>
  <si>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</si>
  <si>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</si>
  <si>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</si>
  <si>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</si>
  <si>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</si>
  <si>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</si>
  <si>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</si>
  <si>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</si>
  <si>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</si>
  <si>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</si>
  <si>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</si>
  <si>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</si>
  <si>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</si>
  <si>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</si>
  <si>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</si>
  <si>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</si>
  <si>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</si>
  <si>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</si>
  <si>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</si>
  <si>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</si>
  <si>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</si>
  <si>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</si>
  <si>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</si>
  <si>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</si>
  <si>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</si>
  <si>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</si>
  <si>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</si>
  <si>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</si>
  <si>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</si>
  <si>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</si>
  <si>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</si>
  <si>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</si>
  <si>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</si>
  <si>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</si>
  <si>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</si>
  <si>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</si>
  <si>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</si>
  <si>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</si>
  <si>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</si>
  <si>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</si>
  <si>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</si>
  <si>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</si>
  <si>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</si>
  <si>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</si>
  <si>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</si>
  <si>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</si>
  <si>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</si>
  <si>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</si>
  <si>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</si>
  <si>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</si>
  <si>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</si>
  <si>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</si>
  <si>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</si>
  <si>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</si>
  <si>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</si>
  <si>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</si>
  <si>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</si>
  <si>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</si>
  <si>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</si>
  <si>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</si>
  <si>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</si>
  <si>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</si>
  <si>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</si>
  <si>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</si>
  <si>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</si>
  <si>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</si>
  <si>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</si>
  <si>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</si>
  <si>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</si>
  <si>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</si>
  <si>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</si>
  <si>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</si>
  <si>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</si>
  <si>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</si>
  <si>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</si>
  <si>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</si>
  <si>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</si>
  <si>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</si>
  <si>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</si>
  <si>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</si>
  <si>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</si>
  <si>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</si>
  <si>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</si>
  <si>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</si>
  <si>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</si>
  <si>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</si>
  <si>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</si>
  <si>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</si>
  <si>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</si>
  <si>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</si>
  <si>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</si>
  <si>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</si>
  <si>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</si>
  <si>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</si>
  <si>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</si>
  <si>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</si>
  <si>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</si>
  <si>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</si>
  <si>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</si>
  <si>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</si>
  <si>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</si>
  <si>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</si>
  <si>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</si>
  <si>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</si>
  <si>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</si>
  <si>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</si>
  <si>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</si>
  <si>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</si>
  <si>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</si>
  <si>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</si>
  <si>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</si>
  <si>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</si>
  <si>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</si>
  <si>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</si>
  <si>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</si>
  <si>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</si>
  <si>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</si>
  <si>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</si>
  <si>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</si>
  <si>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</si>
  <si>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</si>
  <si>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</si>
  <si>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</si>
  <si>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</si>
  <si>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</si>
  <si>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</si>
  <si>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</si>
  <si>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</si>
  <si>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</si>
  <si>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</si>
  <si>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</si>
  <si>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</si>
  <si>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</si>
  <si>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</si>
  <si>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</si>
  <si>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</si>
  <si>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</si>
  <si>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</si>
  <si>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</si>
  <si>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</si>
  <si>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</si>
  <si>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</si>
  <si>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</si>
  <si>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</si>
  <si>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</si>
  <si>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</si>
  <si>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</si>
  <si>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</si>
  <si>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</si>
  <si>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</si>
  <si>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</si>
  <si>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</si>
  <si>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</si>
  <si>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</si>
  <si>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</si>
  <si>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</si>
  <si>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</si>
  <si>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</si>
  <si>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</si>
  <si>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</si>
  <si>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</si>
  <si>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</si>
  <si>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</si>
  <si>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</si>
  <si>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</si>
  <si>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</si>
  <si>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</si>
  <si>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</si>
  <si>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</si>
  <si>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</si>
  <si>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</si>
  <si>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</si>
  <si>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</si>
  <si>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</si>
  <si>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</si>
  <si>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</si>
  <si>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</si>
  <si>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</si>
  <si>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</si>
  <si>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</si>
  <si>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</si>
  <si>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</si>
  <si>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</si>
  <si>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</si>
  <si>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</si>
  <si>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</si>
  <si>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</si>
  <si>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</si>
  <si>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</si>
  <si>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</si>
  <si>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</si>
  <si>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</si>
  <si>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</si>
  <si>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</si>
  <si>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</si>
  <si>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</si>
  <si>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</si>
  <si>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</si>
  <si>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</si>
  <si>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</si>
  <si>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</si>
  <si>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</si>
  <si>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</si>
  <si>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</si>
  <si>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</si>
  <si>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</si>
  <si>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</si>
  <si>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</si>
  <si>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</si>
  <si>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</si>
  <si>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</si>
  <si>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</si>
  <si>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</si>
  <si>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</si>
  <si>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</si>
  <si>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</si>
  <si>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</si>
  <si>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</si>
  <si>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</si>
  <si>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</si>
  <si>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</si>
  <si>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</si>
  <si>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</si>
  <si>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</si>
  <si>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</si>
  <si>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</si>
  <si>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</si>
  <si>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</si>
  <si>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</si>
  <si>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</si>
  <si>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</si>
  <si>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</si>
  <si>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</si>
  <si>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</si>
  <si>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</si>
  <si>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</si>
  <si>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</si>
  <si>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</si>
  <si>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</si>
  <si>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</si>
  <si>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</si>
  <si>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</si>
  <si>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</si>
  <si>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</si>
  <si>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</si>
  <si>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</si>
  <si>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</si>
  <si>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</si>
  <si>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</si>
  <si>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</si>
  <si>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</si>
  <si>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</si>
  <si>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</si>
  <si>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</si>
  <si>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</si>
  <si>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</si>
  <si>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</si>
  <si>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</si>
  <si>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</si>
  <si>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</si>
  <si>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</si>
  <si>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</si>
  <si>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</si>
  <si>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</si>
  <si>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</si>
  <si>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</si>
  <si>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</si>
  <si>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</si>
  <si>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</si>
  <si>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</si>
  <si>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</si>
  <si>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</si>
  <si>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</si>
  <si>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</si>
  <si>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</si>
  <si>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</si>
  <si>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</si>
  <si>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</si>
  <si>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</si>
  <si>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</si>
  <si>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</si>
  <si>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</si>
  <si>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</si>
  <si>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</si>
  <si>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</si>
  <si>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</si>
  <si>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</si>
  <si>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</si>
  <si>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</si>
  <si>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</si>
  <si>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</si>
  <si>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</si>
  <si>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</si>
  <si>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</si>
  <si>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</si>
  <si>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</si>
  <si>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</si>
  <si>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</si>
  <si>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</si>
  <si>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</si>
  <si>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</si>
  <si>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</si>
  <si>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</si>
  <si>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</si>
  <si>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</si>
  <si>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</si>
  <si>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</si>
  <si>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</si>
  <si>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</si>
  <si>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</si>
  <si>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</si>
  <si>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</si>
  <si>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</si>
  <si>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</si>
  <si>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</si>
  <si>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</si>
  <si>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</si>
  <si>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</si>
  <si>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</si>
  <si>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</si>
  <si>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</si>
  <si>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</si>
  <si>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</si>
  <si>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</si>
  <si>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</si>
  <si>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</si>
  <si>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</si>
  <si>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</si>
  <si>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</si>
  <si>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</si>
  <si>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</si>
  <si>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</si>
  <si>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</si>
  <si>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</si>
  <si>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</si>
  <si>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</si>
  <si>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</si>
  <si>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</si>
  <si>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</si>
  <si>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</si>
  <si>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</si>
  <si>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</si>
  <si>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</si>
  <si>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</si>
  <si>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</si>
  <si>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</si>
  <si>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</si>
  <si>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</si>
  <si>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</si>
  <si>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</si>
  <si>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</si>
  <si>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</si>
  <si>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</si>
  <si>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</si>
  <si>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</si>
  <si>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</si>
  <si>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</si>
  <si>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</si>
  <si>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</si>
  <si>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</si>
  <si>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</si>
  <si>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</si>
  <si>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</si>
  <si>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</si>
  <si>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</si>
  <si>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</si>
  <si>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</si>
  <si>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</si>
  <si>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</si>
  <si>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</si>
  <si>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</si>
  <si>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</si>
  <si>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</si>
  <si>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</si>
  <si>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</si>
  <si>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</si>
  <si>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</si>
  <si>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</si>
  <si>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</si>
  <si>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</si>
  <si>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</si>
  <si>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</si>
  <si>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</si>
  <si>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</si>
  <si>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</si>
  <si>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</si>
  <si>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</si>
  <si>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</si>
  <si>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</si>
  <si>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</si>
  <si>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</si>
  <si>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</si>
  <si>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</si>
  <si>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</si>
  <si>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</si>
  <si>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</si>
  <si>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</si>
  <si>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</si>
  <si>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</si>
  <si>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</si>
  <si>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</si>
  <si>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</si>
  <si>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</si>
  <si>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</si>
  <si>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</si>
  <si>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</si>
  <si>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</si>
  <si>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</si>
  <si>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</si>
  <si>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</si>
  <si>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</si>
  <si>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</si>
  <si>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</si>
  <si>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</si>
  <si>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</si>
  <si>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</si>
  <si>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</si>
  <si>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</si>
  <si>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</si>
  <si>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</si>
  <si>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</si>
  <si>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</si>
  <si>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</si>
  <si>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</si>
  <si>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</si>
  <si>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</si>
  <si>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</si>
  <si>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</si>
  <si>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</si>
  <si>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</si>
  <si>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</si>
  <si>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</si>
  <si>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</si>
  <si>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</si>
  <si>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</si>
  <si>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</si>
  <si>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</si>
  <si>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</si>
  <si>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</si>
  <si>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</si>
  <si>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</si>
  <si>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</si>
  <si>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</si>
  <si>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</si>
  <si>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</si>
  <si>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</si>
  <si>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</si>
  <si>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</si>
  <si>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</si>
  <si>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</si>
  <si>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</si>
  <si>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</si>
  <si>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</si>
  <si>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</si>
  <si>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</si>
  <si>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</si>
  <si>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</si>
  <si>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</si>
  <si>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</si>
  <si>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</si>
  <si>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</si>
  <si>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</si>
  <si>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</si>
  <si>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</si>
  <si>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</si>
  <si>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</si>
  <si>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</si>
  <si>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</si>
  <si>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</si>
  <si>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</si>
  <si>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</si>
  <si>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</si>
  <si>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</si>
  <si>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</si>
  <si>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</si>
  <si>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</si>
  <si>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</si>
  <si>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</si>
  <si>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</si>
  <si>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</si>
  <si>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</si>
  <si>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</si>
  <si>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</si>
  <si>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</si>
  <si>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</si>
  <si>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</si>
  <si>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</si>
  <si>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</si>
  <si>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</si>
  <si>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</si>
  <si>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</si>
  <si>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</si>
  <si>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</si>
  <si>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</si>
  <si>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</si>
  <si>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</si>
  <si>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</si>
  <si>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</si>
  <si>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</si>
  <si>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</si>
  <si>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</si>
  <si>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</si>
  <si>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</si>
  <si>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</si>
  <si>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</si>
  <si>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</si>
  <si>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</si>
  <si>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</si>
  <si>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</si>
  <si>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</si>
  <si>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</si>
  <si>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</si>
  <si>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</si>
  <si>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</si>
  <si>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</si>
  <si>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</si>
  <si>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</si>
  <si>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</si>
  <si>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</si>
  <si>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</si>
  <si>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</si>
  <si>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</si>
  <si>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</si>
  <si>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</si>
  <si>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</si>
  <si>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</si>
  <si>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</si>
  <si>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</si>
  <si>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</si>
  <si>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</si>
  <si>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</si>
  <si>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</si>
  <si>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</si>
  <si>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</si>
  <si>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</si>
  <si>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</si>
  <si>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</si>
  <si>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</si>
  <si>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</si>
  <si>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</si>
  <si>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</si>
  <si>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</si>
  <si>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</si>
  <si>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</si>
  <si>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</si>
  <si>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</si>
  <si>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</si>
  <si>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</si>
  <si>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</si>
  <si>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</si>
  <si>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</si>
  <si>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</si>
  <si>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</si>
  <si>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</si>
  <si>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</si>
  <si>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</si>
  <si>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</si>
  <si>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</si>
  <si>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</si>
  <si>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</si>
  <si>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</si>
  <si>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</si>
  <si>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</si>
  <si>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</si>
  <si>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</si>
  <si>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</si>
  <si>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</si>
  <si>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</si>
  <si>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</si>
  <si>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</si>
  <si>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</si>
  <si>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</si>
  <si>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</si>
  <si>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</si>
  <si>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</si>
  <si>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</si>
  <si>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</si>
  <si>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</si>
  <si>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</si>
  <si>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</si>
  <si>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</si>
  <si>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</si>
  <si>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</si>
  <si>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</si>
  <si>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</si>
  <si>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</si>
  <si>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</si>
  <si>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</si>
  <si>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</si>
  <si>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</si>
  <si>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</si>
  <si>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</si>
  <si>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</si>
  <si>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</si>
  <si>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</si>
  <si>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</si>
  <si>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</si>
  <si>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</si>
  <si>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</si>
  <si>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</si>
  <si>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</si>
  <si>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</si>
  <si>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</si>
  <si>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</si>
  <si>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</si>
  <si>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</si>
  <si>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</si>
  <si>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</si>
  <si>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</si>
  <si>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</si>
  <si>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</si>
  <si>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</si>
  <si>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</si>
  <si>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</si>
  <si>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</si>
  <si>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</si>
  <si>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</si>
  <si>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</si>
  <si>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</si>
  <si>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</si>
  <si>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</si>
  <si>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</si>
  <si>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</si>
  <si>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</si>
  <si>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</si>
  <si>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</si>
  <si>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</si>
  <si>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</si>
  <si>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</si>
  <si>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</si>
  <si>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</si>
  <si>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</si>
  <si>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</si>
  <si>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</si>
  <si>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</si>
  <si>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</si>
  <si>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</si>
  <si>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</si>
  <si>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</si>
  <si>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</si>
  <si>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</si>
  <si>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</si>
  <si>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</si>
  <si>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</si>
  <si>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</si>
  <si>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</si>
  <si>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</si>
  <si>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</si>
  <si>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</si>
  <si>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</si>
  <si>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</si>
  <si>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</si>
  <si>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</si>
  <si>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</si>
  <si>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</si>
  <si>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</si>
  <si>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</si>
  <si>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</si>
  <si>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</si>
  <si>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</si>
  <si>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</si>
  <si>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</si>
  <si>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</si>
  <si>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</si>
  <si>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</si>
  <si>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</si>
  <si>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</si>
  <si>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</si>
  <si>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</si>
  <si>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</si>
  <si>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</si>
  <si>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</si>
  <si>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</si>
  <si>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</si>
  <si>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</si>
  <si>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</si>
  <si>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</si>
  <si>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</si>
  <si>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</si>
  <si>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</si>
  <si>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</si>
  <si>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</si>
  <si>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</si>
  <si>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</si>
  <si>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</si>
  <si>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</si>
  <si>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</si>
  <si>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</si>
  <si>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</si>
  <si>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</si>
  <si>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</si>
  <si>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</si>
  <si>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</si>
  <si>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</si>
  <si>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</si>
  <si>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</si>
  <si>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</si>
  <si>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</si>
  <si>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</si>
  <si>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</si>
  <si>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</si>
  <si>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</si>
  <si>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</si>
  <si>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</si>
  <si>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</si>
  <si>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</si>
  <si>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</si>
  <si>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</si>
  <si>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</si>
  <si>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</si>
  <si>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</si>
  <si>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</si>
  <si>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</si>
  <si>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</si>
  <si>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</si>
  <si>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</si>
  <si>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</si>
  <si>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</si>
  <si>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</si>
  <si>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</si>
  <si>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</si>
  <si>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</si>
  <si>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</si>
  <si>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</si>
  <si>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</si>
  <si>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</si>
  <si>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</si>
  <si>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</si>
  <si>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</si>
  <si>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</si>
  <si>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</si>
  <si>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</si>
  <si>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</si>
  <si>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</si>
  <si>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</si>
  <si>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</si>
  <si>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</si>
  <si>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</si>
  <si>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</si>
  <si>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</si>
  <si>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</si>
  <si>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</si>
  <si>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</si>
  <si>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</si>
  <si>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</si>
  <si>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</si>
  <si>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</si>
  <si>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</si>
  <si>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</si>
  <si>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</si>
  <si>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</si>
  <si>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</si>
  <si>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</si>
  <si>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</si>
  <si>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</si>
  <si>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</si>
  <si>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</si>
  <si>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</si>
  <si>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</si>
  <si>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</si>
  <si>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</si>
  <si>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</si>
  <si>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</si>
  <si>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</si>
  <si>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</si>
  <si>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</si>
  <si>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</si>
  <si>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</si>
  <si>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</si>
  <si>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</si>
  <si>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</si>
  <si>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</si>
  <si>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</si>
  <si>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</si>
  <si>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</si>
  <si>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</si>
  <si>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</si>
  <si>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</si>
  <si>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</si>
  <si>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</si>
  <si>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</si>
  <si>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</si>
  <si>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</si>
  <si>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</si>
  <si>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</si>
  <si>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</si>
  <si>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</si>
  <si>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</si>
  <si>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</si>
  <si>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</si>
  <si>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</si>
  <si>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</si>
  <si>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</si>
  <si>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</si>
  <si>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</si>
  <si>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</si>
  <si>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</si>
  <si>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</si>
  <si>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</si>
  <si>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</si>
  <si>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</si>
  <si>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</si>
  <si>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</si>
  <si>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</si>
  <si>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</si>
  <si>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</si>
  <si>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</si>
  <si>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</si>
  <si>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</si>
  <si>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</si>
  <si>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</si>
  <si>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</si>
  <si>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</si>
  <si>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</si>
  <si>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</si>
  <si>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</si>
  <si>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</si>
  <si>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</si>
  <si>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</si>
  <si>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</si>
  <si>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</si>
  <si>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</si>
  <si>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</si>
  <si>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</si>
  <si>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</si>
  <si>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</si>
  <si>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</si>
  <si>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</si>
  <si>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</si>
  <si>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</si>
  <si>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</si>
  <si>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</si>
  <si>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</si>
  <si>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</si>
  <si>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</si>
  <si>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</si>
  <si>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</si>
  <si>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</si>
  <si>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</si>
  <si>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</si>
  <si>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</si>
  <si>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</si>
  <si>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</si>
  <si>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</si>
  <si>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</si>
  <si>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</si>
  <si>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</si>
  <si>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</si>
  <si>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</si>
  <si>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</si>
  <si>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</si>
  <si>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</si>
  <si>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</si>
  <si>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</si>
  <si>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</si>
  <si>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</si>
  <si>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</si>
  <si>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</si>
  <si>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</si>
  <si>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</si>
  <si>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</si>
  <si>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</si>
  <si>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</si>
  <si>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</si>
  <si>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</si>
  <si>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</si>
  <si>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</si>
  <si>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</si>
  <si>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</si>
  <si>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</si>
  <si>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</si>
  <si>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</si>
  <si>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</si>
  <si>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</si>
  <si>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</si>
  <si>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</si>
  <si>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</si>
  <si>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</si>
  <si>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</si>
  <si>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</si>
  <si>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</si>
  <si>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</si>
  <si>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</si>
  <si>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</si>
  <si>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</si>
  <si>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</si>
  <si>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</si>
  <si>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</si>
  <si>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</si>
  <si>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</si>
  <si>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</si>
  <si>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</si>
  <si>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</si>
  <si>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</si>
  <si>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</si>
  <si>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</si>
  <si>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</si>
  <si>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</si>
  <si>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</si>
  <si>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</si>
  <si>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</si>
  <si>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</si>
  <si>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</si>
  <si>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</si>
  <si>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</si>
  <si>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</si>
  <si>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</si>
  <si>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</si>
  <si>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</si>
  <si>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</si>
  <si>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</si>
  <si>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</si>
  <si>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</si>
  <si>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</si>
  <si>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</si>
  <si>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</si>
  <si>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</si>
  <si>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</si>
  <si>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</si>
  <si>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</si>
  <si>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</si>
  <si>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</si>
  <si>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</si>
  <si>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</si>
  <si>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</si>
  <si>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</si>
  <si>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</si>
  <si>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</si>
  <si>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</si>
  <si>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</si>
  <si>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</si>
  <si>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</si>
  <si>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</si>
  <si>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</si>
  <si>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</si>
  <si>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</si>
  <si>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</si>
  <si>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</si>
  <si>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</si>
  <si>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</si>
  <si>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</si>
  <si>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</si>
  <si>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</si>
  <si>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</si>
  <si>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</si>
  <si>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</si>
  <si>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</si>
  <si>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</si>
  <si>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</si>
  <si>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</si>
  <si>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</si>
  <si>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</si>
  <si>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</si>
  <si>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</si>
  <si>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</si>
  <si>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</si>
  <si>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</si>
  <si>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</si>
  <si>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</si>
  <si>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</si>
  <si>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</si>
  <si>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</si>
  <si>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</si>
  <si>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</si>
  <si>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</si>
  <si>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</si>
  <si>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</si>
  <si>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</si>
  <si>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</si>
  <si>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</si>
  <si>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</si>
  <si>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</si>
  <si>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</si>
  <si>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</si>
  <si>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</si>
  <si>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</si>
  <si>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</si>
  <si>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</si>
  <si>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</si>
  <si>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</si>
  <si>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</si>
  <si>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</si>
  <si>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</si>
  <si>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</si>
  <si>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</si>
  <si>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</si>
  <si>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</si>
  <si>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</si>
  <si>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</si>
  <si>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</si>
  <si>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</si>
  <si>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</si>
  <si>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</si>
  <si>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</si>
  <si>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</si>
  <si>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</si>
  <si>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</si>
  <si>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</si>
  <si>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</si>
  <si>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</si>
  <si>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</si>
  <si>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</si>
  <si>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</si>
  <si>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</si>
  <si>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</si>
  <si>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</si>
  <si>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</si>
  <si>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</si>
  <si>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</si>
  <si>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</si>
  <si>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</si>
  <si>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</si>
  <si>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</si>
  <si>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</si>
  <si>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</si>
  <si>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</si>
  <si>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</si>
  <si>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</si>
  <si>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</si>
  <si>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</si>
  <si>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</si>
  <si>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</si>
  <si>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</si>
  <si>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</si>
  <si>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</si>
  <si>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</si>
  <si>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</si>
  <si>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</si>
  <si>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</si>
  <si>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</si>
  <si>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</si>
  <si>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</si>
  <si>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</si>
  <si>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</si>
  <si>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</si>
  <si>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</si>
  <si>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</si>
  <si>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</si>
  <si>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</si>
  <si>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</si>
  <si>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</si>
  <si>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</si>
  <si>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</si>
  <si>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</si>
  <si>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</si>
  <si>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</si>
  <si>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</si>
  <si>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</si>
  <si>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</si>
  <si>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</si>
  <si>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</si>
  <si>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</si>
  <si>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</si>
  <si>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</si>
  <si>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</si>
  <si>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</si>
  <si>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</si>
  <si>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</si>
  <si>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</si>
  <si>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</si>
  <si>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</si>
  <si>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</si>
  <si>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</si>
  <si>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</si>
  <si>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</si>
  <si>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</si>
  <si>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</si>
  <si>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</si>
  <si>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</si>
  <si>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</si>
  <si>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</si>
  <si>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</si>
  <si>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</si>
  <si>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</si>
  <si>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</si>
  <si>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</si>
  <si>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</si>
  <si>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</si>
  <si>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</si>
  <si>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</si>
  <si>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</si>
  <si>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</si>
  <si>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</si>
  <si>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</si>
  <si>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</si>
  <si>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</si>
  <si>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</si>
  <si>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</si>
  <si>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</si>
  <si>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</si>
  <si>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</si>
  <si>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</si>
  <si>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</si>
  <si>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</si>
  <si>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</si>
  <si>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</si>
  <si>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</si>
  <si>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</si>
  <si>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</si>
  <si>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</si>
  <si>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</si>
  <si>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</si>
  <si>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</si>
  <si>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</si>
  <si>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</si>
  <si>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</si>
  <si>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</si>
  <si>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</si>
  <si>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</si>
  <si>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</si>
  <si>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</si>
  <si>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</si>
  <si>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</si>
  <si>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</si>
  <si>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</si>
  <si>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</si>
  <si>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</si>
  <si>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</si>
  <si>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</si>
  <si>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</si>
  <si>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</si>
  <si>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</si>
  <si>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</si>
  <si>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</si>
  <si>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</si>
  <si>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</si>
  <si>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</si>
  <si>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</si>
  <si>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</si>
  <si>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</si>
  <si>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</si>
  <si>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</si>
  <si>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</si>
  <si>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</si>
  <si>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</si>
  <si>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</si>
  <si>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</si>
  <si>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</si>
  <si>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</si>
  <si>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</si>
  <si>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</si>
  <si>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</si>
  <si>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</si>
  <si>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</si>
  <si>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</si>
  <si>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</si>
  <si>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</si>
  <si>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</si>
  <si>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</si>
  <si>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</si>
  <si>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</si>
  <si>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</si>
  <si>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</si>
  <si>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</si>
  <si>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</si>
  <si>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</si>
  <si>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</si>
  <si>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</si>
  <si>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</si>
  <si>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</si>
  <si>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</si>
  <si>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</si>
  <si>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</si>
  <si>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</si>
  <si>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</si>
  <si>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</si>
  <si>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</si>
  <si>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</si>
  <si>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</si>
  <si>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</si>
  <si>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</si>
  <si>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</si>
  <si>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</si>
  <si>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</si>
  <si>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</si>
  <si>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</si>
  <si>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</si>
  <si>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</si>
  <si>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</si>
  <si>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</si>
  <si>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</si>
  <si>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</si>
  <si>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</si>
  <si>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</si>
  <si>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</si>
  <si>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</si>
  <si>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</si>
  <si>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</si>
  <si>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</si>
  <si>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</si>
  <si>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</si>
  <si>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</si>
  <si>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</si>
  <si>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</si>
  <si>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</si>
  <si>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</si>
  <si>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</si>
  <si>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</si>
  <si>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</si>
  <si>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</si>
  <si>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</si>
  <si>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</si>
  <si>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</si>
  <si>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</si>
  <si>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</si>
  <si>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</si>
  <si>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</si>
  <si>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</si>
  <si>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</si>
  <si>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</si>
  <si>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</si>
  <si>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</si>
  <si>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</si>
  <si>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</si>
  <si>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</si>
  <si>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</si>
  <si>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</si>
  <si>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</si>
  <si>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</si>
  <si>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</si>
  <si>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</si>
  <si>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</si>
  <si>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</si>
  <si>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</si>
  <si>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</si>
  <si>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</si>
  <si>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</si>
  <si>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</si>
  <si>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</si>
  <si>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</si>
  <si>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</si>
  <si>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</si>
  <si>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</si>
  <si>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</si>
  <si>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</si>
  <si>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</si>
  <si>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</si>
  <si>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</si>
  <si>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</si>
  <si>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</si>
  <si>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</si>
  <si>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</si>
  <si>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</si>
  <si>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</si>
  <si>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</si>
  <si>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</si>
  <si>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</si>
  <si>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</si>
  <si>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</si>
  <si>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</si>
  <si>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</si>
  <si>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</si>
  <si>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</si>
  <si>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</si>
  <si>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</si>
  <si>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</si>
  <si>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</si>
  <si>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</si>
  <si>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</si>
  <si>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</si>
  <si>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</si>
  <si>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</si>
  <si>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</si>
  <si>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</si>
  <si>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</si>
  <si>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</si>
  <si>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</si>
  <si>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</si>
  <si>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</si>
  <si>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</si>
  <si>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</si>
  <si>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</si>
  <si>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</si>
  <si>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</si>
  <si>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</si>
  <si>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</si>
  <si>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</si>
  <si>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</si>
  <si>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</si>
  <si>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</si>
  <si>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</si>
  <si>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</si>
  <si>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</si>
  <si>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</si>
  <si>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</si>
  <si>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</si>
  <si>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</si>
  <si>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</si>
  <si>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</si>
  <si>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</si>
  <si>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</si>
  <si>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</si>
  <si>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</si>
  <si>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</si>
  <si>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</si>
  <si>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</si>
  <si>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</si>
  <si>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</si>
  <si>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</si>
  <si>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</si>
  <si>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</si>
  <si>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</si>
  <si>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</si>
  <si>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</si>
  <si>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</si>
  <si>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</si>
  <si>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</si>
  <si>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</si>
  <si>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</si>
  <si>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</si>
  <si>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</si>
  <si>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</si>
  <si>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</si>
  <si>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</si>
  <si>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</si>
  <si>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</si>
  <si>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</si>
  <si>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</si>
  <si>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</si>
  <si>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</si>
  <si>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</si>
  <si>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</si>
  <si>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</si>
  <si>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</si>
  <si>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</si>
  <si>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</si>
  <si>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</si>
  <si>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</si>
  <si>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</si>
  <si>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</si>
  <si>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</si>
  <si>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</si>
  <si>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</si>
  <si>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</si>
  <si>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</si>
  <si>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</si>
  <si>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</si>
  <si>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</si>
  <si>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</si>
  <si>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</si>
  <si>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</si>
  <si>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</si>
  <si>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</si>
  <si>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</si>
  <si>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</si>
  <si>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</si>
  <si>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</si>
  <si>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</si>
  <si>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</si>
  <si>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</si>
  <si>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</si>
  <si>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</si>
  <si>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</si>
  <si>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</si>
  <si>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</si>
  <si>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</si>
  <si>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</si>
  <si>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</si>
  <si>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</si>
  <si>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</si>
  <si>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</si>
  <si>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</si>
  <si>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</si>
  <si>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</si>
  <si>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</si>
  <si>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</si>
  <si>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</si>
  <si>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</si>
  <si>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</si>
  <si>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</si>
  <si>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</si>
  <si>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</si>
  <si>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</si>
  <si>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</si>
  <si>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</si>
  <si>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</si>
  <si>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</si>
  <si>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</si>
  <si>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</si>
  <si>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</si>
  <si>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</si>
  <si>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</si>
  <si>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</si>
  <si>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</si>
  <si>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</si>
  <si>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</si>
  <si>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</si>
  <si>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</si>
  <si>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</si>
  <si>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</si>
  <si>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</si>
  <si>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</si>
  <si>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</si>
  <si>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</si>
  <si>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</si>
  <si>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</si>
  <si>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</si>
  <si>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</si>
  <si>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</si>
  <si>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</si>
  <si>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</si>
  <si>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</si>
  <si>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</si>
  <si>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</si>
  <si>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</si>
  <si>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</si>
  <si>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</si>
  <si>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</si>
  <si>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</si>
  <si>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</si>
  <si>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</si>
  <si>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</si>
  <si>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</si>
  <si>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</si>
  <si>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</si>
  <si>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</si>
  <si>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</si>
  <si>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</si>
  <si>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</si>
  <si>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</si>
  <si>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</si>
  <si>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</si>
  <si>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</si>
  <si>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</si>
  <si>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</si>
  <si>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</si>
  <si>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</si>
  <si>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</si>
  <si>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</si>
  <si>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</si>
  <si>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</si>
  <si>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</si>
  <si>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</si>
  <si>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</si>
  <si>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</si>
  <si>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</si>
  <si>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</si>
  <si>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</si>
  <si>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</si>
  <si>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</si>
  <si>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</si>
  <si>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</si>
  <si>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</si>
  <si>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</si>
  <si>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</si>
  <si>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</si>
  <si>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</si>
  <si>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</si>
  <si>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</si>
  <si>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</si>
  <si>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</si>
  <si>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</si>
  <si>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</si>
  <si>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</si>
  <si>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</si>
  <si>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</si>
  <si>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</si>
  <si>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</si>
  <si>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</si>
  <si>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</si>
  <si>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</si>
  <si>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</si>
  <si>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</si>
  <si>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</si>
  <si>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</si>
  <si>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</si>
  <si>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</si>
  <si>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</si>
  <si>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</si>
  <si>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</si>
  <si>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</si>
  <si>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</si>
  <si>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</si>
  <si>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</si>
  <si>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</si>
  <si>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</si>
  <si>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</si>
  <si>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</si>
  <si>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</si>
  <si>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</si>
  <si>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</si>
  <si>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</si>
  <si>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</si>
  <si>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</si>
  <si>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</si>
  <si>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</si>
  <si>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</si>
  <si>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</si>
  <si>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</si>
  <si>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</si>
  <si>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</si>
  <si>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</si>
  <si>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</si>
  <si>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</si>
  <si>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</si>
  <si>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</si>
  <si>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</si>
  <si>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</si>
  <si>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</si>
  <si>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</si>
  <si>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</si>
  <si>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</si>
  <si>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</si>
  <si>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</si>
  <si>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</si>
  <si>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</si>
  <si>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</si>
  <si>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</si>
  <si>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</si>
  <si>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</si>
  <si>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</si>
  <si>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</si>
  <si>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</si>
  <si>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</si>
  <si>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</si>
  <si>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</si>
  <si>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</si>
  <si>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</si>
  <si>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</si>
  <si>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</si>
  <si>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</si>
  <si>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</si>
  <si>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</si>
  <si>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</si>
  <si>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</si>
  <si>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</si>
  <si>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</si>
  <si>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</si>
  <si>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</si>
  <si>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</si>
  <si>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</si>
  <si>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</si>
  <si>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</si>
  <si>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</si>
  <si>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</si>
  <si>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</si>
  <si>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</si>
  <si>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</si>
  <si>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</si>
  <si>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</si>
  <si>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</si>
  <si>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</si>
  <si>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</si>
  <si>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</si>
  <si>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</si>
  <si>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</si>
  <si>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</si>
  <si>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</si>
  <si>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</si>
  <si>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</si>
  <si>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</si>
  <si>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</si>
  <si>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</si>
  <si>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</si>
  <si>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</si>
  <si>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</si>
  <si>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</si>
  <si>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</si>
  <si>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</si>
  <si>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</si>
  <si>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</si>
  <si>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</si>
  <si>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</si>
  <si>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</si>
  <si>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</si>
  <si>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</si>
  <si>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</si>
  <si>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</si>
  <si>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</si>
  <si>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</si>
  <si>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</si>
  <si>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</si>
  <si>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</si>
  <si>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</si>
  <si>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</si>
  <si>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</si>
  <si>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</si>
  <si>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</si>
  <si>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</si>
  <si>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</si>
  <si>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</si>
  <si>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</si>
  <si>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</si>
  <si>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</si>
  <si>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</si>
  <si>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</si>
  <si>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</si>
  <si>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</si>
  <si>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</si>
  <si>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</si>
  <si>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</si>
  <si>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</si>
  <si>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</si>
  <si>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</si>
  <si>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</si>
  <si>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</si>
  <si>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</si>
  <si>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</si>
  <si>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</si>
  <si>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</si>
  <si>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</si>
  <si>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</si>
  <si>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</si>
  <si>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</si>
  <si>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</si>
  <si>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</si>
  <si>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</si>
  <si>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</si>
  <si>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</si>
  <si>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</si>
  <si>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</si>
  <si>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</si>
  <si>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</si>
  <si>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</si>
  <si>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</si>
  <si>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</si>
  <si>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</si>
  <si>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</si>
  <si>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</si>
  <si>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</si>
  <si>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</si>
  <si>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</si>
  <si>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</si>
  <si>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</si>
  <si>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</si>
  <si>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</si>
  <si>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</si>
  <si>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</si>
  <si>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</si>
  <si>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</si>
  <si>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</si>
  <si>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</si>
  <si>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</si>
  <si>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</si>
  <si>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</si>
  <si>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</si>
  <si>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</si>
  <si>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</si>
  <si>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</si>
  <si>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</si>
  <si>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</si>
  <si>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</si>
  <si>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</si>
  <si>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</si>
  <si>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</si>
  <si>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</si>
  <si>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</si>
  <si>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</si>
  <si>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</si>
  <si>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</si>
  <si>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</si>
  <si>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</si>
  <si>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</si>
  <si>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</si>
  <si>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</si>
  <si>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</si>
  <si>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</si>
  <si>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</si>
  <si>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</si>
  <si>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</si>
  <si>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</si>
  <si>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</si>
  <si>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</si>
  <si>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</si>
  <si>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</si>
  <si>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</si>
  <si>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</si>
  <si>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</si>
  <si>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</si>
  <si>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</si>
  <si>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</si>
  <si>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</si>
  <si>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</si>
  <si>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</si>
  <si>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</si>
  <si>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</si>
  <si>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</si>
  <si>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</si>
  <si>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</si>
  <si>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</si>
  <si>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</si>
  <si>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</si>
  <si>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</si>
  <si>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</si>
  <si>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</si>
  <si>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</si>
  <si>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</si>
  <si>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</si>
  <si>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</si>
  <si>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</si>
  <si>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</si>
  <si>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</si>
  <si>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</si>
  <si>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</si>
  <si>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</si>
  <si>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</si>
  <si>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</si>
  <si>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</si>
  <si>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</si>
  <si>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</si>
  <si>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</si>
  <si>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</si>
  <si>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</si>
  <si>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</si>
  <si>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</si>
  <si>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</si>
  <si>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</si>
  <si>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</si>
  <si>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</si>
  <si>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</si>
  <si>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</si>
  <si>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</si>
  <si>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</si>
  <si>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</si>
  <si>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</si>
  <si>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</si>
  <si>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</si>
  <si>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</si>
  <si>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</si>
  <si>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</si>
  <si>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</si>
  <si>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</si>
  <si>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</si>
  <si>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</si>
  <si>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</si>
  <si>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</si>
  <si>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</si>
  <si>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</si>
  <si>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</si>
  <si>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</si>
  <si>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</si>
  <si>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</si>
  <si>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</si>
  <si>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</si>
  <si>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</si>
  <si>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</si>
  <si>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</si>
  <si>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</si>
  <si>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</si>
  <si>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</si>
  <si>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</si>
  <si>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</si>
  <si>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</si>
  <si>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</si>
  <si>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</si>
  <si>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</si>
  <si>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</si>
  <si>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</si>
  <si>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</si>
  <si>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</si>
  <si>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</si>
  <si>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</si>
  <si>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</si>
  <si>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</si>
  <si>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</si>
  <si>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</si>
  <si>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</si>
  <si>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</si>
  <si>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</si>
  <si>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</si>
  <si>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</si>
  <si>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</si>
  <si>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</si>
  <si>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</si>
  <si>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</si>
  <si>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</si>
  <si>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</si>
  <si>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</si>
  <si>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</si>
  <si>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</si>
  <si>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</si>
  <si>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</si>
  <si>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</si>
  <si>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</si>
  <si>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</si>
  <si>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</si>
  <si>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</si>
  <si>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</si>
  <si>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</si>
  <si>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</si>
  <si>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</si>
  <si>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</si>
  <si>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</si>
  <si>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</si>
  <si>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</si>
  <si>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</si>
  <si>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</si>
  <si>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</si>
  <si>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</si>
  <si>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</si>
  <si>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</si>
  <si>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</si>
  <si>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</si>
  <si>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</si>
  <si>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</si>
  <si>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</si>
  <si>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</si>
  <si>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</si>
  <si>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</si>
  <si>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</si>
  <si>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</si>
  <si>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</si>
  <si>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</si>
  <si>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</si>
  <si>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</si>
  <si>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</si>
  <si>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</si>
  <si>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</si>
  <si>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</si>
  <si>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</si>
  <si>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</si>
  <si>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</si>
  <si>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</si>
  <si>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</si>
  <si>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</si>
  <si>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</si>
  <si>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</si>
  <si>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</si>
  <si>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</si>
  <si>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</si>
  <si>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</si>
  <si>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</si>
  <si>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</si>
  <si>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</si>
  <si>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</si>
  <si>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</si>
  <si>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</si>
  <si>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</si>
  <si>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</si>
  <si>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</si>
  <si>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</si>
  <si>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</si>
  <si>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</si>
  <si>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</si>
  <si>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</si>
  <si>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</si>
  <si>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</si>
  <si>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</si>
  <si>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</si>
  <si>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</si>
  <si>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</si>
  <si>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</si>
  <si>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</si>
  <si>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</si>
  <si>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</si>
  <si>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</si>
  <si>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</si>
  <si>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</si>
  <si>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</si>
  <si>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</si>
  <si>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</si>
  <si>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</si>
  <si>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</si>
  <si>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</si>
  <si>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</si>
  <si>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</si>
  <si>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</si>
  <si>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</si>
  <si>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</si>
  <si>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</si>
  <si>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</si>
  <si>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</si>
  <si>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</si>
  <si>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</si>
  <si>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</si>
  <si>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</si>
  <si>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</si>
  <si>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</si>
  <si>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</si>
  <si>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</si>
  <si>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</si>
  <si>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</si>
  <si>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</si>
  <si>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</si>
  <si>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</si>
  <si>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</si>
  <si>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</si>
  <si>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</si>
  <si>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</si>
  <si>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</si>
  <si>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</si>
  <si>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</si>
  <si>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</si>
  <si>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</si>
  <si>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</si>
  <si>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</si>
  <si>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</si>
  <si>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</si>
  <si>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</si>
  <si>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</si>
  <si>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</si>
  <si>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</si>
  <si>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</si>
  <si>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</si>
  <si>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</si>
  <si>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</si>
  <si>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</si>
  <si>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</si>
  <si>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</si>
  <si>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</si>
  <si>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</si>
  <si>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</si>
  <si>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</si>
  <si>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</si>
  <si>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</si>
  <si>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</si>
  <si>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</si>
  <si>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</si>
  <si>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</si>
  <si>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</si>
  <si>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</si>
  <si>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</si>
  <si>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</si>
  <si>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</si>
  <si>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</si>
  <si>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</si>
  <si>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</si>
  <si>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</si>
  <si>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</si>
  <si>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</si>
  <si>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</si>
  <si>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</si>
  <si>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</si>
  <si>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</si>
  <si>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</si>
  <si>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</si>
  <si>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</si>
  <si>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</si>
  <si>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</si>
  <si>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</si>
  <si>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</si>
  <si>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</si>
  <si>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</si>
  <si>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</si>
  <si>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</si>
  <si>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</si>
  <si>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</si>
  <si>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</si>
  <si>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</si>
  <si>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</si>
  <si>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</si>
  <si>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</si>
  <si>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</si>
  <si>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</si>
  <si>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</si>
  <si>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</si>
  <si>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</si>
  <si>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</si>
  <si>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</si>
  <si>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</si>
  <si>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</si>
  <si>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</si>
  <si>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</si>
  <si>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</si>
  <si>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</si>
  <si>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</si>
  <si>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</si>
  <si>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</si>
  <si>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</si>
  <si>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</si>
  <si>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</si>
  <si>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</si>
  <si>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</si>
  <si>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</si>
  <si>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</si>
  <si>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</si>
  <si>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</si>
  <si>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</si>
  <si>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</si>
  <si>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</si>
  <si>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</si>
  <si>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</si>
  <si>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</si>
  <si>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</si>
  <si>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</si>
  <si>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</si>
  <si>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</si>
  <si>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</si>
  <si>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</si>
  <si>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</si>
  <si>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</si>
  <si>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</si>
  <si>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</si>
  <si>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</si>
  <si>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</si>
  <si>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</si>
  <si>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</si>
  <si>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</si>
  <si>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</si>
  <si>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</si>
  <si>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</si>
  <si>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</si>
  <si>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</si>
  <si>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</si>
  <si>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</si>
  <si>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</si>
  <si>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</si>
  <si>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</si>
  <si>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</si>
  <si>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</si>
  <si>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</si>
  <si>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</si>
  <si>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</si>
  <si>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</si>
  <si>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</si>
  <si>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</si>
  <si>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</si>
  <si>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</si>
  <si>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</si>
  <si>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</si>
  <si>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</si>
  <si>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</si>
  <si>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</si>
  <si>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</si>
  <si>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</si>
  <si>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</si>
  <si>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</si>
  <si>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</si>
  <si>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</si>
  <si>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</si>
  <si>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</si>
  <si>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</si>
  <si>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</si>
  <si>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</si>
  <si>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</si>
  <si>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</si>
  <si>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</si>
  <si>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</si>
  <si>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</si>
  <si>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</si>
  <si>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</si>
  <si>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</si>
  <si>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</si>
  <si>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</si>
  <si>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</si>
  <si>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</si>
  <si>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</si>
  <si>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</si>
  <si>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</si>
  <si>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</si>
  <si>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</si>
  <si>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</si>
  <si>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</si>
  <si>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</si>
  <si>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</si>
  <si>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</si>
  <si>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</si>
  <si>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</si>
  <si>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</si>
  <si>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</si>
  <si>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</si>
  <si>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</si>
  <si>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</si>
  <si>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</si>
  <si>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</si>
  <si>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</si>
  <si>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</si>
  <si>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</si>
  <si>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</si>
  <si>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</si>
  <si>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</si>
  <si>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</si>
  <si>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</si>
  <si>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</si>
  <si>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</si>
  <si>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</si>
  <si>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</si>
  <si>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</si>
  <si>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</si>
  <si>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</si>
  <si>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</si>
  <si>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</si>
  <si>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</si>
  <si>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</si>
  <si>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</si>
  <si>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</si>
  <si>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</si>
  <si>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</si>
  <si>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</si>
  <si>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</si>
  <si>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</si>
  <si>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</si>
  <si>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</si>
  <si>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</si>
  <si>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</si>
  <si>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</si>
  <si>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</si>
  <si>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</si>
  <si>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</si>
  <si>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</si>
  <si>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</si>
  <si>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</si>
  <si>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</si>
  <si>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</si>
  <si>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</si>
  <si>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</si>
  <si>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</si>
  <si>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</si>
  <si>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</si>
  <si>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</si>
  <si>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</si>
  <si>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</si>
  <si>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</si>
  <si>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</si>
  <si>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</si>
  <si>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</si>
  <si>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</si>
  <si>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</si>
  <si>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</si>
  <si>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</si>
  <si>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</si>
  <si>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</si>
  <si>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</si>
  <si>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</si>
  <si>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</si>
  <si>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</si>
  <si>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</si>
  <si>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</si>
  <si>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</si>
  <si>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</si>
  <si>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</si>
  <si>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</si>
  <si>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</si>
  <si>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</si>
  <si>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</si>
  <si>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</si>
  <si>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</si>
  <si>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</si>
  <si>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</si>
  <si>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</si>
  <si>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</si>
  <si>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</si>
  <si>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</si>
  <si>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</si>
  <si>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</si>
  <si>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</si>
  <si>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</si>
  <si>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</si>
  <si>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</si>
  <si>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</si>
  <si>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</si>
  <si>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</si>
  <si>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</si>
  <si>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</si>
  <si>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</si>
  <si>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</si>
  <si>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</si>
  <si>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</si>
  <si>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</si>
  <si>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</si>
  <si>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</si>
  <si>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</si>
  <si>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</si>
  <si>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</si>
  <si>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</si>
  <si>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</si>
  <si>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</si>
  <si>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</si>
  <si>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</si>
  <si>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</si>
  <si>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</si>
  <si>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</si>
  <si>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</si>
  <si>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</si>
  <si>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</si>
  <si>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</si>
  <si>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</si>
  <si>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</si>
  <si>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</si>
  <si>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</si>
  <si>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</si>
  <si>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</si>
  <si>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</si>
  <si>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</si>
  <si>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</si>
  <si>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</si>
  <si>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</si>
  <si>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</si>
  <si>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</si>
  <si>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</si>
  <si>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</si>
  <si>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</si>
  <si>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</si>
  <si>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</si>
  <si>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</si>
  <si>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</si>
  <si>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</si>
  <si>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</si>
  <si>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</si>
  <si>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</si>
  <si>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</si>
  <si>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</si>
  <si>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</si>
  <si>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</si>
  <si>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</si>
  <si>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</si>
  <si>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</si>
  <si>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</si>
  <si>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</si>
  <si>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</si>
  <si>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</si>
  <si>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</si>
  <si>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</si>
  <si>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</si>
  <si>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</si>
  <si>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</si>
  <si>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</si>
  <si>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</si>
  <si>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</si>
  <si>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</si>
  <si>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</si>
  <si>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</si>
  <si>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</si>
  <si>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</si>
  <si>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</si>
  <si>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</si>
  <si>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</si>
  <si>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</si>
  <si>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</si>
  <si>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</si>
  <si>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</si>
  <si>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</si>
  <si>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</si>
  <si>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</si>
  <si>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</si>
  <si>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</si>
  <si>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</si>
  <si>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</si>
  <si>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</si>
  <si>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</si>
  <si>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</si>
  <si>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</si>
  <si>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</si>
  <si>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</si>
  <si>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</si>
  <si>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</si>
  <si>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</si>
  <si>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</si>
  <si>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</si>
  <si>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</si>
  <si>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</si>
  <si>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</si>
  <si>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</si>
  <si>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</si>
  <si>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</si>
  <si>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</si>
  <si>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</si>
  <si>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</si>
  <si>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</si>
  <si>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</si>
  <si>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</si>
  <si>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</si>
  <si>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</si>
  <si>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</si>
  <si>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</si>
  <si>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</si>
  <si>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</si>
  <si>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</si>
  <si>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</si>
  <si>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</si>
  <si>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</si>
  <si>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</si>
  <si>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</si>
  <si>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</si>
  <si>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</si>
  <si>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</si>
  <si>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</si>
  <si>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</si>
  <si>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</si>
  <si>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</si>
  <si>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</si>
  <si>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</si>
  <si>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</si>
  <si>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</si>
  <si>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</si>
  <si>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</si>
  <si>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</si>
  <si>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</si>
  <si>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</si>
  <si>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</si>
  <si>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</si>
  <si>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</si>
  <si>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</si>
  <si>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</si>
  <si>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</si>
  <si>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</si>
  <si>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</si>
  <si>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</si>
  <si>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</si>
  <si>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</si>
  <si>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</si>
  <si>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</si>
  <si>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</si>
  <si>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</si>
  <si>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</si>
  <si>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</si>
  <si>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</si>
  <si>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</si>
  <si>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</si>
  <si>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</si>
  <si>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</si>
  <si>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</si>
  <si>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</si>
  <si>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</si>
  <si>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</si>
  <si>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</si>
  <si>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</si>
  <si>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</si>
  <si>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</si>
  <si>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</si>
  <si>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</si>
  <si>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</si>
  <si>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</si>
  <si>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</si>
  <si>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</si>
  <si>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</si>
  <si>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</si>
  <si>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</si>
  <si>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</si>
  <si>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</si>
  <si>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</si>
  <si>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</si>
  <si>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</si>
  <si>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</si>
  <si>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</si>
  <si>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</si>
  <si>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</si>
  <si>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</si>
  <si>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</si>
  <si>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</si>
  <si>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</si>
  <si>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</si>
  <si>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</si>
  <si>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</si>
  <si>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</si>
  <si>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</si>
  <si>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</si>
  <si>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</si>
  <si>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</si>
  <si>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</si>
  <si>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</si>
  <si>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</si>
  <si>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</si>
  <si>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</si>
  <si>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</si>
  <si>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</si>
  <si>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</si>
  <si>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</si>
  <si>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</si>
  <si>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</si>
  <si>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</si>
  <si>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</si>
  <si>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</si>
  <si>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</si>
  <si>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</si>
  <si>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</si>
  <si>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</si>
  <si>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</si>
  <si>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</si>
  <si>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</si>
  <si>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</si>
  <si>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</si>
  <si>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</si>
  <si>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</si>
  <si>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</si>
  <si>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</si>
  <si>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</si>
  <si>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</si>
  <si>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</si>
  <si>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</si>
  <si>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</si>
  <si>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</si>
  <si>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</si>
  <si>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</si>
  <si>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</si>
  <si>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</si>
  <si>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</si>
  <si>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</si>
  <si>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</si>
  <si>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</si>
  <si>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</si>
  <si>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</si>
  <si>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</si>
  <si>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</si>
  <si>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</si>
  <si>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</si>
  <si>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</si>
  <si>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</si>
  <si>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</si>
  <si>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</si>
  <si>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</si>
  <si>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</si>
  <si>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</si>
  <si>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</si>
  <si>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</si>
  <si>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</si>
  <si>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</si>
  <si>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</si>
  <si>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</si>
  <si>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</si>
  <si>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</si>
  <si>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</si>
  <si>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</si>
  <si>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</si>
  <si>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</si>
  <si>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</si>
  <si>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</si>
  <si>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</si>
  <si>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</si>
  <si>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</si>
  <si>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</si>
  <si>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</si>
  <si>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</si>
  <si>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</si>
  <si>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</si>
  <si>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</si>
  <si>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</si>
  <si>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</si>
  <si>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</si>
  <si>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</si>
  <si>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</si>
  <si>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</si>
  <si>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</si>
  <si>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</si>
  <si>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</si>
  <si>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</si>
  <si>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</si>
  <si>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</si>
  <si>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</si>
  <si>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</si>
  <si>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</si>
  <si>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</si>
  <si>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</si>
  <si>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</si>
  <si>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</si>
  <si>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</si>
  <si>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</si>
  <si>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</si>
  <si>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</si>
  <si>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</si>
  <si>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</si>
  <si>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</si>
  <si>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</si>
  <si>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</si>
  <si>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</si>
  <si>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</si>
  <si>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</si>
  <si>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</si>
  <si>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</si>
  <si>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</si>
  <si>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</si>
  <si>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</si>
  <si>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</si>
  <si>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</si>
  <si>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</si>
  <si>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</si>
  <si>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</si>
  <si>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</si>
  <si>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</si>
  <si>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</si>
  <si>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</si>
  <si>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</si>
  <si>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</si>
  <si>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</si>
  <si>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</si>
  <si>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</si>
  <si>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</si>
  <si>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</si>
  <si>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</si>
  <si>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</si>
  <si>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</si>
  <si>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</si>
  <si>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</si>
  <si>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</si>
  <si>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</si>
  <si>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</si>
  <si>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</si>
  <si>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</si>
  <si>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</si>
  <si>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</si>
  <si>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</si>
  <si>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</si>
  <si>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</si>
  <si>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</si>
  <si>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</si>
  <si>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</si>
  <si>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</si>
  <si>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</si>
  <si>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</si>
  <si>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</si>
  <si>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</si>
  <si>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</si>
  <si>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</si>
  <si>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</si>
  <si>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</si>
  <si>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</si>
  <si>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</si>
  <si>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</si>
  <si>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</si>
  <si>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</si>
  <si>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</si>
  <si>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</si>
  <si>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</si>
  <si>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</si>
  <si>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</si>
  <si>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</si>
  <si>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</si>
  <si>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</si>
  <si>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</si>
  <si>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</si>
  <si>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</si>
  <si>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</si>
  <si>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</si>
  <si>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</si>
  <si>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</si>
  <si>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</si>
  <si>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</si>
  <si>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</si>
  <si>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</si>
  <si>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</si>
  <si>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</si>
  <si>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</si>
  <si>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</si>
  <si>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</si>
  <si>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</si>
  <si>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</si>
  <si>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</si>
  <si>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</si>
  <si>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</si>
  <si>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</si>
  <si>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</si>
  <si>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</si>
  <si>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</si>
  <si>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</si>
  <si>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</si>
  <si>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</si>
  <si>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</si>
  <si>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</si>
  <si>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</si>
  <si>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</si>
  <si>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</si>
  <si>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</si>
  <si>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</si>
  <si>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</si>
  <si>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</si>
  <si>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</si>
  <si>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</si>
  <si>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</si>
  <si>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</si>
  <si>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</si>
  <si>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</si>
  <si>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</si>
  <si>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</si>
  <si>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</si>
  <si>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</si>
  <si>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</si>
  <si>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</si>
  <si>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</si>
  <si>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</si>
  <si>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</si>
  <si>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</si>
  <si>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</si>
  <si>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</si>
  <si>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</si>
  <si>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</si>
  <si>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</si>
  <si>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</si>
  <si>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</si>
  <si>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</si>
  <si>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</si>
  <si>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</si>
  <si>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</si>
  <si>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</si>
  <si>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</si>
  <si>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</si>
  <si>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</si>
  <si>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</si>
  <si>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</si>
  <si>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</si>
  <si>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</si>
  <si>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</si>
  <si>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</si>
  <si>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</si>
  <si>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</si>
  <si>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</si>
  <si>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</si>
  <si>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</si>
  <si>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</si>
  <si>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</si>
  <si>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</si>
  <si>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</si>
  <si>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</si>
  <si>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</si>
  <si>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</si>
  <si>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</si>
  <si>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</si>
  <si>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</si>
  <si>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</si>
  <si>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</si>
  <si>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</si>
  <si>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</si>
  <si>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</si>
  <si>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</si>
  <si>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</si>
  <si>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</si>
  <si>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</si>
  <si>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</si>
  <si>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</si>
  <si>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</si>
  <si>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</si>
  <si>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</si>
  <si>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</si>
  <si>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</si>
  <si>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</si>
  <si>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</si>
  <si>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</si>
  <si>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</si>
  <si>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</si>
  <si>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</si>
  <si>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</si>
  <si>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</si>
  <si>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</si>
  <si>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</si>
  <si>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</si>
  <si>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</si>
  <si>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</si>
  <si>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</si>
  <si>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</si>
  <si>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</si>
  <si>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</si>
  <si>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</si>
  <si>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</si>
  <si>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</si>
  <si>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</si>
  <si>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</si>
  <si>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</si>
  <si>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</si>
  <si>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</si>
  <si>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</si>
  <si>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</si>
  <si>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</si>
  <si>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</si>
  <si>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</si>
  <si>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</si>
  <si>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</si>
  <si>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</si>
  <si>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</si>
  <si>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</si>
  <si>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</si>
  <si>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</si>
  <si>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</si>
  <si>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</si>
  <si>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</si>
  <si>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</si>
  <si>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</si>
  <si>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</si>
  <si>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</si>
  <si>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</si>
  <si>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</si>
  <si>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</si>
  <si>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</si>
  <si>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</si>
  <si>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</si>
  <si>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</si>
  <si>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</si>
  <si>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</si>
  <si>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</si>
  <si>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</si>
  <si>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</si>
  <si>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</si>
  <si>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</si>
  <si>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</si>
  <si>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</si>
  <si>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</si>
  <si>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</si>
  <si>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</si>
  <si>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</si>
  <si>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</si>
  <si>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</si>
  <si>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</si>
  <si>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</si>
  <si>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</si>
  <si>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</si>
  <si>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</si>
  <si>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</si>
  <si>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</si>
  <si>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</si>
  <si>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</si>
  <si>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</si>
  <si>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</si>
  <si>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</si>
  <si>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</si>
  <si>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</si>
  <si>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</si>
  <si>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</si>
  <si>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</si>
  <si>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</si>
  <si>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</si>
  <si>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</si>
  <si>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</si>
  <si>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</si>
  <si>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</si>
  <si>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</si>
  <si>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</si>
  <si>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</si>
  <si>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</si>
  <si>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</si>
  <si>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</si>
  <si>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</si>
  <si>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</si>
  <si>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</si>
  <si>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</si>
  <si>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</si>
  <si>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</si>
  <si>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</si>
  <si>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</si>
  <si>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</si>
  <si>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</si>
  <si>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</si>
  <si>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</si>
  <si>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</si>
  <si>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</si>
  <si>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</si>
  <si>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</si>
  <si>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</si>
  <si>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</si>
  <si>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</si>
  <si>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</si>
  <si>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</si>
  <si>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</si>
  <si>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</si>
  <si>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</si>
  <si>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</si>
  <si>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</si>
  <si>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</si>
  <si>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</si>
  <si>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</si>
  <si>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</si>
  <si>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</si>
  <si>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</si>
  <si>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</si>
  <si>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</si>
  <si>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</si>
  <si>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</si>
  <si>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</si>
  <si>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</si>
  <si>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</si>
  <si>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</si>
  <si>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</si>
  <si>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</si>
  <si>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</si>
  <si>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</si>
  <si>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</si>
  <si>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</si>
  <si>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</si>
  <si>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</si>
  <si>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</si>
  <si>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</si>
  <si>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</si>
  <si>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</si>
  <si>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</si>
  <si>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</si>
  <si>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</si>
  <si>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</si>
  <si>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</si>
  <si>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</si>
  <si>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</si>
  <si>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</si>
  <si>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</si>
  <si>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</si>
  <si>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</si>
  <si>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</si>
  <si>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</si>
  <si>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</si>
  <si>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</si>
  <si>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</si>
  <si>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</si>
  <si>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</si>
  <si>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</si>
  <si>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</si>
  <si>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</si>
  <si>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</si>
  <si>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</si>
  <si>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</si>
  <si>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</si>
  <si>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</si>
  <si>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</si>
  <si>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</si>
  <si>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</si>
  <si>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</si>
  <si>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</si>
  <si>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</si>
  <si>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</si>
  <si>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</si>
  <si>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</si>
  <si>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</si>
  <si>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</si>
  <si>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</si>
  <si>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</si>
  <si>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</si>
  <si>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</si>
  <si>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</si>
  <si>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</si>
  <si>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</si>
  <si>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</si>
  <si>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</si>
  <si>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</si>
  <si>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</si>
  <si>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</si>
  <si>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</si>
  <si>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</si>
  <si>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</si>
  <si>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</si>
  <si>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</si>
  <si>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</si>
  <si>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</si>
  <si>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</si>
  <si>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</si>
  <si>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</si>
  <si>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</si>
  <si>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</si>
  <si>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</si>
  <si>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</si>
  <si>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</si>
  <si>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</si>
  <si>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</si>
  <si>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</si>
  <si>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</si>
  <si>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</si>
  <si>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</si>
  <si>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</si>
  <si>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</si>
  <si>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</si>
  <si>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</si>
  <si>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</si>
  <si>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</si>
  <si>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</si>
  <si>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</si>
  <si>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</si>
  <si>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</si>
  <si>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</si>
  <si>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</si>
  <si>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</si>
  <si>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</si>
  <si>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</si>
  <si>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</si>
  <si>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</si>
  <si>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</si>
  <si>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</si>
  <si>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</si>
  <si>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</si>
  <si>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</si>
  <si>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</si>
  <si>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</si>
  <si>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</si>
  <si>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</si>
  <si>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</si>
  <si>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</si>
  <si>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</si>
  <si>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</si>
  <si>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</si>
  <si>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</si>
  <si>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</si>
  <si>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</si>
  <si>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</si>
  <si>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</si>
  <si>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</si>
  <si>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</si>
  <si>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</si>
  <si>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</si>
  <si>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</si>
  <si>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</si>
  <si>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</si>
  <si>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</si>
  <si>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</si>
  <si>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</si>
  <si>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</si>
  <si>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</si>
  <si>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</si>
  <si>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</si>
  <si>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</si>
  <si>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</si>
  <si>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</si>
  <si>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</si>
  <si>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</si>
  <si>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</si>
  <si>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</si>
  <si>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</si>
  <si>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</si>
  <si>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</si>
  <si>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</si>
  <si>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</si>
  <si>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</si>
  <si>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</si>
  <si>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</si>
  <si>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</si>
  <si>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</si>
  <si>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</si>
  <si>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</si>
  <si>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</si>
  <si>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</si>
  <si>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</si>
  <si>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</si>
  <si>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</si>
  <si>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</si>
  <si>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</si>
  <si>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</si>
  <si>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</si>
  <si>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</si>
  <si>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</si>
  <si>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</si>
  <si>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</si>
  <si>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</si>
  <si>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</si>
  <si>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</si>
  <si>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</si>
  <si>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</si>
  <si>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</si>
  <si>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</si>
  <si>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</si>
  <si>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</si>
  <si>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</si>
  <si>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</si>
  <si>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</si>
  <si>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</si>
  <si>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</si>
  <si>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</si>
  <si>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</si>
  <si>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</si>
  <si>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</si>
  <si>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</si>
  <si>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</si>
  <si>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</si>
  <si>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</si>
  <si>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</si>
  <si>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</si>
  <si>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</si>
  <si>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</si>
  <si>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</si>
  <si>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</si>
  <si>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</si>
  <si>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</si>
  <si>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</si>
  <si>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</si>
  <si>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</si>
  <si>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</si>
  <si>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</si>
  <si>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</si>
  <si>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</si>
  <si>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</si>
  <si>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</si>
  <si>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</si>
  <si>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</si>
  <si>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</si>
  <si>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</si>
  <si>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</si>
  <si>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</si>
  <si>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</si>
  <si>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</si>
  <si>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</si>
  <si>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</si>
  <si>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</si>
  <si>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</si>
  <si>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</si>
  <si>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</si>
  <si>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</si>
  <si>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</si>
  <si>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</si>
  <si>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</si>
  <si>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</si>
  <si>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</si>
  <si>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</si>
  <si>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</si>
  <si>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</si>
  <si>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</si>
  <si>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</si>
  <si>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</si>
  <si>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</si>
  <si>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</si>
  <si>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</si>
  <si>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</si>
  <si>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</si>
  <si>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</si>
  <si>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</si>
  <si>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</si>
  <si>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</si>
  <si>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</si>
  <si>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</si>
  <si>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</si>
  <si>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</si>
  <si>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</si>
  <si>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</si>
  <si>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</si>
  <si>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</si>
  <si>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</si>
  <si>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</si>
  <si>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</si>
  <si>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</si>
  <si>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</si>
  <si>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</si>
  <si>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</si>
  <si>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</si>
  <si>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</si>
  <si>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</si>
  <si>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</si>
  <si>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</si>
  <si>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</si>
  <si>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</si>
  <si>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</si>
  <si>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</si>
  <si>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</si>
  <si>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</si>
  <si>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</si>
  <si>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</si>
  <si>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</si>
  <si>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</si>
  <si>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</si>
  <si>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</si>
  <si>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</si>
  <si>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</si>
  <si>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</si>
  <si>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</si>
  <si>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</si>
  <si>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</si>
  <si>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</si>
  <si>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</si>
  <si>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</si>
  <si>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</si>
  <si>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</si>
  <si>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</si>
  <si>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</si>
  <si>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</si>
  <si>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</si>
  <si>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</si>
  <si>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</si>
  <si>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</si>
  <si>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</si>
  <si>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</si>
  <si>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</si>
  <si>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</si>
  <si>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</si>
  <si>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</si>
  <si>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</si>
  <si>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</si>
  <si>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</si>
  <si>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</si>
  <si>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</si>
  <si>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</si>
  <si>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</si>
  <si>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</si>
  <si>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</si>
  <si>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</si>
  <si>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</si>
  <si>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</si>
  <si>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</si>
  <si>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</si>
  <si>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</si>
  <si>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</si>
  <si>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</si>
  <si>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</si>
  <si>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</si>
  <si>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</si>
  <si>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</si>
  <si>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</si>
  <si>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</si>
  <si>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</si>
  <si>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</si>
  <si>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</si>
  <si>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</si>
  <si>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</si>
  <si>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</si>
  <si>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</si>
  <si>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</si>
  <si>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</si>
  <si>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</si>
  <si>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</si>
  <si>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</si>
  <si>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</si>
  <si>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</si>
  <si>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</si>
  <si>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</si>
  <si>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</si>
  <si>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</si>
  <si>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</si>
  <si>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</si>
  <si>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</si>
  <si>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</si>
  <si>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</si>
  <si>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</si>
  <si>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</si>
  <si>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</si>
  <si>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</si>
  <si>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</si>
  <si>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</si>
  <si>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</si>
  <si>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</si>
  <si>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</si>
  <si>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</si>
  <si>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</si>
  <si>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</si>
  <si>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</si>
  <si>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</si>
  <si>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</si>
  <si>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</si>
  <si>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</si>
  <si>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</si>
  <si>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</si>
  <si>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</si>
  <si>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</si>
  <si>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</si>
  <si>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</si>
  <si>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</si>
  <si>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</si>
  <si>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</si>
  <si>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</si>
  <si>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</si>
  <si>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</si>
  <si>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</si>
  <si>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</si>
  <si>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</si>
  <si>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</si>
  <si>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</si>
  <si>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</si>
  <si>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</si>
  <si>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</si>
  <si>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</si>
  <si>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</si>
  <si>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</si>
  <si>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</si>
  <si>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</si>
  <si>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</si>
  <si>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</si>
  <si>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</si>
  <si>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</si>
  <si>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</si>
  <si>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</si>
  <si>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</si>
  <si>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</si>
  <si>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</si>
  <si>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</si>
  <si>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</si>
  <si>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</si>
  <si>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</si>
  <si>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</si>
  <si>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</si>
  <si>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</si>
  <si>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</si>
  <si>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</si>
  <si>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</si>
  <si>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</si>
  <si>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</si>
  <si>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</si>
  <si>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</si>
  <si>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</si>
  <si>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</si>
  <si>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</si>
  <si>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</si>
  <si>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</si>
  <si>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</si>
  <si>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</si>
  <si>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</si>
  <si>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</si>
  <si>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</si>
  <si>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</si>
  <si>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</si>
  <si>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</si>
  <si>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</si>
  <si>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</si>
  <si>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</si>
  <si>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</si>
  <si>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</si>
  <si>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</si>
  <si>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</si>
  <si>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</si>
  <si>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</si>
  <si>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</si>
  <si>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</si>
  <si>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</si>
  <si>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</si>
  <si>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</si>
  <si>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</si>
  <si>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</si>
  <si>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</si>
  <si>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</si>
  <si>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</si>
  <si>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</si>
  <si>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</si>
  <si>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</si>
  <si>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</si>
  <si>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</si>
  <si>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</si>
  <si>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</si>
  <si>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</si>
  <si>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</si>
  <si>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</si>
  <si>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</si>
  <si>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</si>
  <si>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</si>
  <si>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</si>
  <si>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</si>
  <si>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</si>
  <si>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</si>
  <si>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</si>
  <si>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</si>
  <si>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</si>
  <si>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</si>
  <si>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</si>
  <si>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</si>
  <si>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</si>
  <si>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</si>
  <si>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</si>
  <si>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</si>
  <si>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</si>
  <si>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</si>
  <si>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</si>
  <si>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</si>
  <si>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</si>
  <si>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</si>
  <si>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</si>
  <si>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</si>
  <si>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</si>
  <si>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</si>
  <si>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</si>
  <si>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</si>
  <si>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</si>
  <si>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</si>
  <si>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</si>
  <si>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</si>
  <si>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</si>
  <si>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</si>
  <si>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</si>
  <si>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</si>
  <si>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</si>
  <si>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</si>
  <si>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</si>
  <si>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</si>
  <si>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</si>
  <si>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</si>
  <si>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</si>
  <si>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</si>
  <si>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</si>
  <si>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</si>
  <si>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</si>
  <si>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</si>
  <si>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</si>
  <si>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</si>
  <si>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</si>
  <si>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</si>
  <si>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</si>
  <si>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</si>
  <si>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</si>
  <si>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</si>
  <si>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</si>
  <si>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</si>
  <si>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</si>
  <si>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</si>
  <si>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</si>
  <si>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</si>
  <si>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</si>
  <si>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</si>
  <si>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</si>
  <si>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</si>
  <si>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</si>
  <si>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</si>
  <si>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</si>
  <si>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</si>
  <si>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</si>
  <si>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</si>
  <si>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</si>
  <si>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</si>
  <si>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</si>
  <si>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</si>
  <si>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</si>
  <si>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</si>
  <si>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</si>
  <si>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</si>
  <si>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</si>
  <si>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</si>
  <si>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</si>
  <si>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</si>
  <si>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</si>
  <si>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</si>
  <si>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</si>
  <si>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</si>
  <si>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</si>
  <si>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</si>
  <si>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</si>
  <si>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</si>
  <si>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</si>
  <si>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</si>
  <si>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</si>
  <si>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</si>
  <si>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</si>
  <si>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</si>
  <si>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</si>
  <si>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</si>
  <si>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</si>
  <si>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</si>
  <si>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</si>
  <si>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</si>
  <si>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</si>
  <si>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</si>
  <si>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</si>
  <si>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</si>
  <si>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</si>
  <si>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</si>
  <si>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</si>
  <si>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</si>
  <si>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</si>
  <si>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</si>
  <si>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</si>
  <si>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</si>
  <si>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</si>
  <si>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</si>
  <si>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</si>
  <si>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</si>
  <si>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</si>
  <si>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</si>
  <si>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</si>
  <si>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</si>
  <si>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</si>
  <si>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</si>
  <si>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</si>
  <si>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</si>
  <si>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</si>
  <si>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</si>
  <si>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</si>
  <si>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</si>
  <si>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</si>
  <si>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</si>
  <si>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</si>
  <si>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</si>
  <si>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</si>
  <si>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</si>
  <si>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</si>
  <si>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</si>
  <si>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</si>
  <si>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</si>
  <si>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</si>
  <si>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</si>
  <si>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</si>
  <si>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</si>
  <si>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</si>
  <si>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</si>
  <si>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</si>
  <si>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</si>
  <si>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</si>
  <si>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</si>
  <si>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</si>
  <si>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</si>
  <si>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</si>
  <si>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</si>
  <si>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</si>
  <si>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</si>
  <si>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</si>
  <si>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</si>
  <si>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</si>
  <si>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</si>
  <si>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</si>
  <si>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</si>
  <si>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</si>
  <si>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</si>
  <si>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</si>
  <si>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</si>
  <si>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</si>
  <si>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</si>
  <si>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</si>
  <si>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</si>
  <si>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</si>
  <si>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</si>
  <si>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</si>
  <si>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</si>
  <si>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</si>
  <si>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</si>
  <si>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</si>
  <si>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</si>
  <si>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</si>
  <si>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</si>
  <si>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</si>
  <si>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</si>
  <si>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</si>
  <si>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</si>
  <si>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</si>
  <si>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</si>
  <si>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</si>
  <si>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</si>
  <si>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</si>
  <si>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</si>
  <si>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</si>
  <si>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</si>
  <si>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</si>
  <si>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</si>
  <si>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</si>
  <si>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</si>
  <si>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</si>
  <si>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</si>
  <si>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</si>
  <si>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</si>
  <si>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</si>
  <si>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</si>
  <si>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</si>
  <si>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</si>
  <si>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</si>
  <si>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</si>
  <si>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</si>
  <si>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</si>
  <si>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</si>
  <si>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</si>
  <si>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</si>
  <si>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</si>
  <si>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</si>
  <si>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</si>
  <si>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</si>
  <si>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</si>
  <si>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</si>
  <si>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</si>
  <si>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</si>
  <si>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</si>
  <si>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</si>
  <si>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</si>
  <si>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</si>
  <si>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</si>
  <si>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</si>
  <si>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</si>
  <si>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</si>
  <si>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</si>
  <si>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</si>
  <si>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</si>
  <si>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</si>
  <si>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</si>
  <si>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</si>
  <si>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</si>
  <si>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</si>
  <si>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</si>
  <si>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</si>
  <si>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</si>
  <si>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</si>
  <si>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</si>
  <si>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</si>
  <si>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</si>
  <si>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</si>
  <si>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</si>
  <si>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</si>
  <si>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</si>
  <si>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</si>
  <si>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</si>
  <si>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</si>
  <si>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</si>
  <si>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</si>
  <si>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</si>
  <si>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</si>
  <si>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</si>
  <si>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</si>
  <si>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</si>
  <si>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</si>
  <si>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</si>
  <si>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</si>
  <si>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</si>
  <si>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</si>
  <si>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</si>
  <si>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</si>
  <si>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</si>
  <si>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</si>
  <si>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</si>
  <si>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</si>
  <si>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</si>
  <si>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</si>
  <si>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</si>
  <si>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</si>
  <si>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</si>
  <si>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</si>
  <si>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</si>
  <si>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</si>
  <si>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</si>
  <si>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</si>
  <si>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</si>
  <si>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</si>
  <si>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</si>
  <si>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</si>
  <si>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</si>
  <si>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</si>
  <si>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</si>
  <si>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</si>
  <si>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</si>
  <si>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</si>
  <si>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</si>
  <si>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</si>
  <si>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</si>
  <si>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</si>
  <si>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</si>
  <si>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</si>
  <si>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</si>
  <si>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</si>
  <si>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</si>
  <si>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</si>
  <si>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</si>
  <si>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</si>
  <si>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</si>
  <si>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</si>
  <si>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</si>
  <si>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</si>
  <si>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</si>
  <si>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</si>
  <si>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</si>
  <si>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</si>
  <si>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</si>
  <si>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</si>
  <si>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</si>
  <si>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</si>
  <si>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</si>
  <si>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</si>
  <si>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</si>
  <si>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</si>
  <si>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</si>
  <si>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</si>
  <si>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</si>
  <si>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</si>
  <si>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</si>
  <si>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</si>
  <si>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</si>
  <si>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</si>
  <si>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</si>
  <si>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</si>
  <si>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</si>
  <si>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</si>
  <si>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</si>
  <si>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</si>
  <si>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</si>
  <si>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</si>
  <si>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</si>
  <si>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</si>
  <si>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</si>
  <si>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</si>
  <si>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</si>
  <si>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</si>
  <si>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</si>
  <si>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</si>
  <si>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</si>
  <si>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</si>
  <si>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</si>
  <si>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</si>
  <si>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</si>
  <si>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</si>
  <si>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</si>
  <si>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</si>
  <si>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</si>
  <si>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</si>
  <si>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</si>
  <si>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</si>
  <si>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</si>
  <si>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</si>
  <si>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</si>
  <si>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</si>
  <si>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</si>
  <si>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</si>
  <si>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</si>
  <si>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</si>
  <si>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</si>
  <si>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</si>
  <si>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</si>
  <si>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</si>
  <si>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</si>
  <si>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</si>
  <si>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</si>
  <si>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</si>
  <si>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</si>
  <si>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</si>
  <si>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</si>
  <si>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</si>
  <si>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</si>
  <si>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</si>
  <si>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</si>
  <si>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</si>
  <si>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</si>
  <si>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</si>
  <si>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</si>
  <si>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</si>
  <si>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</si>
  <si>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</si>
  <si>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</si>
  <si>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</si>
  <si>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</si>
  <si>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</si>
  <si>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</si>
  <si>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</si>
  <si>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</si>
  <si>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</si>
  <si>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</si>
  <si>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</si>
  <si>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</si>
  <si>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</si>
  <si>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</si>
  <si>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</si>
  <si>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</si>
  <si>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</si>
  <si>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</si>
  <si>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</si>
  <si>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</si>
  <si>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</si>
  <si>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</si>
  <si>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</si>
  <si>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</si>
  <si>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</si>
  <si>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</si>
  <si>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</si>
  <si>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</si>
  <si>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</si>
  <si>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</si>
  <si>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</si>
  <si>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</si>
  <si>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</si>
  <si>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</si>
  <si>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</si>
  <si>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</si>
  <si>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</si>
  <si>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</si>
  <si>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</si>
  <si>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</si>
  <si>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</si>
  <si>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</si>
  <si>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</si>
  <si>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</si>
  <si>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</si>
  <si>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</si>
  <si>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</si>
  <si>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</si>
  <si>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</si>
  <si>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</si>
  <si>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</si>
  <si>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</si>
  <si>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</si>
  <si>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</si>
  <si>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</si>
  <si>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</si>
  <si>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</si>
  <si>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</si>
  <si>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</si>
  <si>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</si>
  <si>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</si>
  <si>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</si>
  <si>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</si>
  <si>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</si>
  <si>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</si>
  <si>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</si>
  <si>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</si>
  <si>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</si>
  <si>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</si>
  <si>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</si>
  <si>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</si>
  <si>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</si>
  <si>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</si>
  <si>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</si>
  <si>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</si>
  <si>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</si>
  <si>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</si>
  <si>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</si>
  <si>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</si>
  <si>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</si>
  <si>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</si>
  <si>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</si>
  <si>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</si>
  <si>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</si>
  <si>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</si>
  <si>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</si>
  <si>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</si>
  <si>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</si>
  <si>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</si>
  <si>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</si>
  <si>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</si>
  <si>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</si>
  <si>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</si>
  <si>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</si>
  <si>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</si>
  <si>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</si>
  <si>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</si>
  <si>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</si>
  <si>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</si>
  <si>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</si>
  <si>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</si>
  <si>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</si>
  <si>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</si>
  <si>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</si>
  <si>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</si>
  <si>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</si>
  <si>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</si>
  <si>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</si>
  <si>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</si>
  <si>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</si>
  <si>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</si>
  <si>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</si>
  <si>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</si>
  <si>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</si>
  <si>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</si>
  <si>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</si>
  <si>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</si>
  <si>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</si>
  <si>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</si>
  <si>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</si>
  <si>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</si>
  <si>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</si>
  <si>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</si>
  <si>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</si>
  <si>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</si>
  <si>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</si>
  <si>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</si>
  <si>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</si>
  <si>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</si>
  <si>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</si>
  <si>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</si>
  <si>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</si>
  <si>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</si>
  <si>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</si>
  <si>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</si>
  <si>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</si>
  <si>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</si>
  <si>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</si>
  <si>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</si>
  <si>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</si>
  <si>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</si>
  <si>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</si>
  <si>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</si>
  <si>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</si>
  <si>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</si>
  <si>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</si>
  <si>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</si>
  <si>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</si>
  <si>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</si>
  <si>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</si>
  <si>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</si>
  <si>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</si>
  <si>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</si>
  <si>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</si>
  <si>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</si>
  <si>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</si>
  <si>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</si>
  <si>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</si>
  <si>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</si>
  <si>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</si>
  <si>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</si>
  <si>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</si>
  <si>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</si>
  <si>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</si>
  <si>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</si>
  <si>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</si>
  <si>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</si>
  <si>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</si>
  <si>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</si>
  <si>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</si>
  <si>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</si>
  <si>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</si>
  <si>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</si>
  <si>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</si>
  <si>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</si>
  <si>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</si>
  <si>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</si>
  <si>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</si>
  <si>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</si>
  <si>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</si>
  <si>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</si>
  <si>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</si>
  <si>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</si>
  <si>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</si>
  <si>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</si>
  <si>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</si>
  <si>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</si>
  <si>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</si>
  <si>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</si>
  <si>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</si>
  <si>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</si>
  <si>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</si>
  <si>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</si>
  <si>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</si>
  <si>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</si>
  <si>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</si>
  <si>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</si>
  <si>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</si>
  <si>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</si>
  <si>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</si>
  <si>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</si>
  <si>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</si>
  <si>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</si>
  <si>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</si>
  <si>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</si>
  <si>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</si>
  <si>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</si>
  <si>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</si>
  <si>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</si>
  <si>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</si>
  <si>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</si>
  <si>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</si>
  <si>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</si>
  <si>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</si>
  <si>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</si>
  <si>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</si>
  <si>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</si>
  <si>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</si>
  <si>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</si>
  <si>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</si>
  <si>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</si>
  <si>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</si>
  <si>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</si>
  <si>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</si>
  <si>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</si>
  <si>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</si>
  <si>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</si>
  <si>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</si>
  <si>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</si>
  <si>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</si>
  <si>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</si>
  <si>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</si>
  <si>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</si>
  <si>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</si>
  <si>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</si>
  <si>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</si>
  <si>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</si>
  <si>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</si>
  <si>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</si>
  <si>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</si>
  <si>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</si>
  <si>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</si>
  <si>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</si>
  <si>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</si>
  <si>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</si>
  <si>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</si>
  <si>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</si>
  <si>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</si>
  <si>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</si>
  <si>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</si>
  <si>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</si>
  <si>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</si>
  <si>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</si>
  <si>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</si>
  <si>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</si>
  <si>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</si>
  <si>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</si>
  <si>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</si>
  <si>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</si>
  <si>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</si>
  <si>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</si>
  <si>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</si>
  <si>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</si>
  <si>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</si>
  <si>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</si>
  <si>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</si>
  <si>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</si>
  <si>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</si>
  <si>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</si>
  <si>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</si>
  <si>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</si>
  <si>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</si>
  <si>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</si>
  <si>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</si>
  <si>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</si>
  <si>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</si>
  <si>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</si>
  <si>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</si>
  <si>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</si>
  <si>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</si>
  <si>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</si>
  <si>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</si>
  <si>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</si>
  <si>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</si>
  <si>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</si>
  <si>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</si>
  <si>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</si>
  <si>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</si>
  <si>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</si>
  <si>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</si>
  <si>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</si>
  <si>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</si>
  <si>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</si>
  <si>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</si>
  <si>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</si>
  <si>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</si>
  <si>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</si>
  <si>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</si>
  <si>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</si>
  <si>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</si>
  <si>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</si>
  <si>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</si>
  <si>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</si>
  <si>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</si>
  <si>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</si>
  <si>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</si>
  <si>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</si>
  <si>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</si>
  <si>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</si>
  <si>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</si>
  <si>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</si>
  <si>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</si>
  <si>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</si>
  <si>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</si>
  <si>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</si>
  <si>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</si>
  <si>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</si>
  <si>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</si>
  <si>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</si>
  <si>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</si>
  <si>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</si>
  <si>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</si>
  <si>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</si>
  <si>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</si>
  <si>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</si>
  <si>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</si>
  <si>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</si>
  <si>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</si>
  <si>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</si>
  <si>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</si>
  <si>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</si>
  <si>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</si>
  <si>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</si>
  <si>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</si>
  <si>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</si>
  <si>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</si>
  <si>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</si>
  <si>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</si>
  <si>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</si>
  <si>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</si>
  <si>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</si>
  <si>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</si>
  <si>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</si>
  <si>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</si>
  <si>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</si>
  <si>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</si>
  <si>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</si>
  <si>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</si>
  <si>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</si>
  <si>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</si>
  <si>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</si>
  <si>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</si>
  <si>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</si>
  <si>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</si>
  <si>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</si>
  <si>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</si>
  <si>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</si>
  <si>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</si>
  <si>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</si>
  <si>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</si>
  <si>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</si>
  <si>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</si>
  <si>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</si>
  <si>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</si>
  <si>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</si>
  <si>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</si>
  <si>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</si>
  <si>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</si>
  <si>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</si>
  <si>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</si>
  <si>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</si>
  <si>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</si>
  <si>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</si>
  <si>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</si>
  <si>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</si>
  <si>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</si>
  <si>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</si>
  <si>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</si>
  <si>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</si>
  <si>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</si>
  <si>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</si>
  <si>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</si>
  <si>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</si>
  <si>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</si>
  <si>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</si>
  <si>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</si>
  <si>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</si>
  <si>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</si>
  <si>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</si>
  <si>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</si>
  <si>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</si>
  <si>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</si>
  <si>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</si>
  <si>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</si>
  <si>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</si>
  <si>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</si>
  <si>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</si>
  <si>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</si>
  <si>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</si>
  <si>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</si>
  <si>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</si>
  <si>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</si>
  <si>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</si>
  <si>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</si>
  <si>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</si>
  <si>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</si>
  <si>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</si>
  <si>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</si>
  <si>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</si>
  <si>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</si>
  <si>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</si>
  <si>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</si>
  <si>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</si>
  <si>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</si>
  <si>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</si>
  <si>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</si>
  <si>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</si>
  <si>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</si>
  <si>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</si>
  <si>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</si>
  <si>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</si>
  <si>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</si>
  <si>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</si>
  <si>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</si>
  <si>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</si>
  <si>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</si>
  <si>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</si>
  <si>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</si>
  <si>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</si>
  <si>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</si>
  <si>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</si>
  <si>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</si>
  <si>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</si>
  <si>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</si>
  <si>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</si>
  <si>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</si>
  <si>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</si>
  <si>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</si>
  <si>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</si>
  <si>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</si>
  <si>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</si>
  <si>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</si>
  <si>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</si>
  <si>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</si>
  <si>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</si>
  <si>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</si>
  <si>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</si>
  <si>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</si>
  <si>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</si>
  <si>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</si>
  <si>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</si>
  <si>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</si>
  <si>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</si>
  <si>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</si>
  <si>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</si>
  <si>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</si>
  <si>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</si>
  <si>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</si>
  <si>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</si>
  <si>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</si>
  <si>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</si>
  <si>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</si>
  <si>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</si>
  <si>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</si>
  <si>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</si>
  <si>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</si>
  <si>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</si>
  <si>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</si>
  <si>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</si>
  <si>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</si>
  <si>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</si>
  <si>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</si>
  <si>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</si>
  <si>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</si>
  <si>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</si>
  <si>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</si>
  <si>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</si>
  <si>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</si>
  <si>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</si>
  <si>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</si>
  <si>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</si>
  <si>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</si>
  <si>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</si>
  <si>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</si>
  <si>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</si>
  <si>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</si>
  <si>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</si>
  <si>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</si>
  <si>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</si>
  <si>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</si>
  <si>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</si>
  <si>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</si>
  <si>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</si>
  <si>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</si>
  <si>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</si>
  <si>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</si>
  <si>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</si>
  <si>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</si>
  <si>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</si>
  <si>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</si>
  <si>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</si>
  <si>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</si>
  <si>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</si>
  <si>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</si>
  <si>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</si>
  <si>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</si>
  <si>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</si>
  <si>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</si>
  <si>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</si>
  <si>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</si>
  <si>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</si>
  <si>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</si>
  <si>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</si>
  <si>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</si>
  <si>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</si>
  <si>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</si>
  <si>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</si>
  <si>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</si>
  <si>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</si>
  <si>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</si>
  <si>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</si>
  <si>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</si>
  <si>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</si>
  <si>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</si>
  <si>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</si>
  <si>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</si>
  <si>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</si>
  <si>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</si>
  <si>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</si>
  <si>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</si>
  <si>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</si>
  <si>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</si>
  <si>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</si>
  <si>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</si>
  <si>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</si>
  <si>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</si>
  <si>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</si>
  <si>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</si>
  <si>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</si>
  <si>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</si>
  <si>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</si>
  <si>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</si>
  <si>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</si>
  <si>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</si>
  <si>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</si>
  <si>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</si>
  <si>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</si>
  <si>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</si>
  <si>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</si>
  <si>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</si>
  <si>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</si>
  <si>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</si>
  <si>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</si>
  <si>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</si>
  <si>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</si>
  <si>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</si>
  <si>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</si>
  <si>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</si>
  <si>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</si>
  <si>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</si>
  <si>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</si>
  <si>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</si>
  <si>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</si>
  <si>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</si>
  <si>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</si>
  <si>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</si>
  <si>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</si>
  <si>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</si>
  <si>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</si>
  <si>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</si>
  <si>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</si>
  <si>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</si>
  <si>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</si>
  <si>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</si>
  <si>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</si>
  <si>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</si>
  <si>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</si>
  <si>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</si>
  <si>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</si>
  <si>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</si>
  <si>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</si>
  <si>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</si>
  <si>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</si>
  <si>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</si>
  <si>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</si>
  <si>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</si>
  <si>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</si>
  <si>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</si>
  <si>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</si>
  <si>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</si>
  <si>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</si>
  <si>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</si>
  <si>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</si>
  <si>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</si>
  <si>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</si>
  <si>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</si>
  <si>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</si>
  <si>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</si>
  <si>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</si>
  <si>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</si>
  <si>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</si>
  <si>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</si>
  <si>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</si>
  <si>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</si>
  <si>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</si>
  <si>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</si>
  <si>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</si>
  <si>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</si>
  <si>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</si>
  <si>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</si>
  <si>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</si>
  <si>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</si>
  <si>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</si>
  <si>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</si>
  <si>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</si>
  <si>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</si>
  <si>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</si>
  <si>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</si>
  <si>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</si>
  <si>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</si>
  <si>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</si>
  <si>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</si>
  <si>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</si>
  <si>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</si>
  <si>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</si>
  <si>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</si>
  <si>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</si>
  <si>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</si>
  <si>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</si>
  <si>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</si>
  <si>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</si>
  <si>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</si>
  <si>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</si>
  <si>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</si>
  <si>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</si>
  <si>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</si>
  <si>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</si>
  <si>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</si>
  <si>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</si>
  <si>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</si>
  <si>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</si>
  <si>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</si>
  <si>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</si>
  <si>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</si>
  <si>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</si>
  <si>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</si>
  <si>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</si>
  <si>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</si>
  <si>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</si>
  <si>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</si>
  <si>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</si>
  <si>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</si>
  <si>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</si>
  <si>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</si>
  <si>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</si>
  <si>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</si>
  <si>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</si>
  <si>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</si>
  <si>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</si>
  <si>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</si>
  <si>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</si>
  <si>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</si>
  <si>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</si>
  <si>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</si>
  <si>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</si>
  <si>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</si>
  <si>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</si>
  <si>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</si>
  <si>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</si>
  <si>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</si>
  <si>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</si>
  <si>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</si>
  <si>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</si>
  <si>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</si>
  <si>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</si>
  <si>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</si>
  <si>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</si>
  <si>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</si>
  <si>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</si>
  <si>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</si>
  <si>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</si>
  <si>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</si>
  <si>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</si>
  <si>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</si>
  <si>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</si>
  <si>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</si>
  <si>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</si>
  <si>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</si>
  <si>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</si>
  <si>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</si>
  <si>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</si>
  <si>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</si>
  <si>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</si>
  <si>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</si>
  <si>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</si>
  <si>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</si>
  <si>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</si>
  <si>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</si>
  <si>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</si>
  <si>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</si>
  <si>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</si>
  <si>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</si>
  <si>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</si>
  <si>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</si>
  <si>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</si>
  <si>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</si>
  <si>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</si>
  <si>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</si>
  <si>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</si>
  <si>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</si>
  <si>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</si>
  <si>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</si>
  <si>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</si>
  <si>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</si>
  <si>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</si>
  <si>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</si>
  <si>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</si>
  <si>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</si>
  <si>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</si>
  <si>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</si>
  <si>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</si>
  <si>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</si>
  <si>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</si>
  <si>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</si>
  <si>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</si>
  <si>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</si>
  <si>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</si>
  <si>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</si>
  <si>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</si>
  <si>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</si>
  <si>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</si>
  <si>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</si>
  <si>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</si>
  <si>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</si>
  <si>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</si>
  <si>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</si>
  <si>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</si>
  <si>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</si>
  <si>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</si>
  <si>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</si>
  <si>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</si>
  <si>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</si>
  <si>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</si>
  <si>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</si>
  <si>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</si>
  <si>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</si>
  <si>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</si>
  <si>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</si>
  <si>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</si>
  <si>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</si>
  <si>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</si>
  <si>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</si>
  <si>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</si>
  <si>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</si>
  <si>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</si>
  <si>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</si>
  <si>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</si>
  <si>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</si>
  <si>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</si>
  <si>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</si>
  <si>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</si>
  <si>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</si>
  <si>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</si>
  <si>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</si>
  <si>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</si>
  <si>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</si>
  <si>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</si>
  <si>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</si>
  <si>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</si>
  <si>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</si>
  <si>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</si>
  <si>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</si>
  <si>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</si>
  <si>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</si>
  <si>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</si>
  <si>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</si>
  <si>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</si>
  <si>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</si>
  <si>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</si>
  <si>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</si>
  <si>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</si>
  <si>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</si>
  <si>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</si>
  <si>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</si>
  <si>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</si>
  <si>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</si>
  <si>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</si>
  <si>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</si>
  <si>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</si>
  <si>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</si>
  <si>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</si>
  <si>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</si>
  <si>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</si>
  <si>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</si>
  <si>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</si>
  <si>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</si>
  <si>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</si>
  <si>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</si>
  <si>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</si>
  <si>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</si>
  <si>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</si>
  <si>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</si>
  <si>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</si>
  <si>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</si>
  <si>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</si>
  <si>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</si>
  <si>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</si>
  <si>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</si>
  <si>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</si>
  <si>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</si>
  <si>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</si>
  <si>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</si>
  <si>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</si>
  <si>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</si>
  <si>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</si>
  <si>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</si>
  <si>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</si>
  <si>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</si>
  <si>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</si>
  <si>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</si>
  <si>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</si>
  <si>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</si>
  <si>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</si>
  <si>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</si>
  <si>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</si>
  <si>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</si>
  <si>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</si>
  <si>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</si>
  <si>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</si>
  <si>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</si>
  <si>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</si>
  <si>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</si>
  <si>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</si>
  <si>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</si>
  <si>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</si>
  <si>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</si>
  <si>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</si>
  <si>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</si>
  <si>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</si>
  <si>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</si>
  <si>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</si>
  <si>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</si>
  <si>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</si>
  <si>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</si>
  <si>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</si>
  <si>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</si>
  <si>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</si>
  <si>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</si>
  <si>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</si>
  <si>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</si>
  <si>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</si>
  <si>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</si>
  <si>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</si>
  <si>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</si>
  <si>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</si>
  <si>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</si>
  <si>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</si>
  <si>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</si>
  <si>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</si>
  <si>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</si>
  <si>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</si>
  <si>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</si>
  <si>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</si>
  <si>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</si>
  <si>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</si>
  <si>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</si>
  <si>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</si>
  <si>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</si>
  <si>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</si>
  <si>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</si>
  <si>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</si>
  <si>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</si>
  <si>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</si>
  <si>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</si>
  <si>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</si>
  <si>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</si>
  <si>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</si>
  <si>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</si>
  <si>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</si>
  <si>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</si>
  <si>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</si>
  <si>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</si>
  <si>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</si>
  <si>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</si>
  <si>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</si>
  <si>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</si>
  <si>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</si>
  <si>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</si>
  <si>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</si>
  <si>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</si>
  <si>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</si>
  <si>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</si>
  <si>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</si>
  <si>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</si>
  <si>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</si>
  <si>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</si>
  <si>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</si>
  <si>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</si>
  <si>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</si>
  <si>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</si>
  <si>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</si>
  <si>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</si>
  <si>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</si>
  <si>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</si>
  <si>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</si>
  <si>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</si>
  <si>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</si>
  <si>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</si>
  <si>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</si>
  <si>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</si>
  <si>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</si>
  <si>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</si>
  <si>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</si>
  <si>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</si>
  <si>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</si>
  <si>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</si>
  <si>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</si>
  <si>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</si>
  <si>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</si>
  <si>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</si>
  <si>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</si>
  <si>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</si>
  <si>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</si>
  <si>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</si>
  <si>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</si>
  <si>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</si>
  <si>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</si>
  <si>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</si>
  <si>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</si>
  <si>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</si>
  <si>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</si>
  <si>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</si>
  <si>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</si>
  <si>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</si>
  <si>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</si>
  <si>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</si>
  <si>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</si>
  <si>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</si>
  <si>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</si>
  <si>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</si>
  <si>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</si>
  <si>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</si>
  <si>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</si>
  <si>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</si>
  <si>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</si>
  <si>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</si>
  <si>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</si>
  <si>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</si>
  <si>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</si>
  <si>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</si>
  <si>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</si>
  <si>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</si>
  <si>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</si>
  <si>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</si>
  <si>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</si>
  <si>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</si>
  <si>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</si>
  <si>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</si>
  <si>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</si>
  <si>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</si>
  <si>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</si>
  <si>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</si>
  <si>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</si>
  <si>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</si>
  <si>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</si>
  <si>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</si>
  <si>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</si>
  <si>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</si>
  <si>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</si>
  <si>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</si>
  <si>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</si>
  <si>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</si>
  <si>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</si>
  <si>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</si>
  <si>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</si>
  <si>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</si>
  <si>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</si>
  <si>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</si>
  <si>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</si>
  <si>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</si>
  <si>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</si>
  <si>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</si>
  <si>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</si>
  <si>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</si>
  <si>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</si>
  <si>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</si>
  <si>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</si>
  <si>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</si>
  <si>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</si>
  <si>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</si>
  <si>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</si>
  <si>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</si>
  <si>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</si>
  <si>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</si>
  <si>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</si>
  <si>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</si>
  <si>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</si>
  <si>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</si>
  <si>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</si>
  <si>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</si>
  <si>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</si>
  <si>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</si>
  <si>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</si>
  <si>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</si>
  <si>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</si>
  <si>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</si>
  <si>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</si>
  <si>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</si>
  <si>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</si>
  <si>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</si>
  <si>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</si>
  <si>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</si>
  <si>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</si>
  <si>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</si>
  <si>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</si>
  <si>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</si>
  <si>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</si>
  <si>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</si>
  <si>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</si>
  <si>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</si>
  <si>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</si>
  <si>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</si>
  <si>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</si>
  <si>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</si>
  <si>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</si>
  <si>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</si>
  <si>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</si>
  <si>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</si>
  <si>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</si>
  <si>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</si>
  <si>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</si>
  <si>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</si>
  <si>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</si>
  <si>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</si>
  <si>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</si>
  <si>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</si>
  <si>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</si>
  <si>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</si>
  <si>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</si>
  <si>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</si>
  <si>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</si>
  <si>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</si>
  <si>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</si>
  <si>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</si>
  <si>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</si>
  <si>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</si>
  <si>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</si>
  <si>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</si>
  <si>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</si>
  <si>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</si>
  <si>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</si>
  <si>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</si>
  <si>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</si>
  <si>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</si>
  <si>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</si>
  <si>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</si>
  <si>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</si>
  <si>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</si>
  <si>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</si>
  <si>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</si>
  <si>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</si>
  <si>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</si>
  <si>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</si>
  <si>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</si>
  <si>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</si>
  <si>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</si>
  <si>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</si>
  <si>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</si>
  <si>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</si>
  <si>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</si>
  <si>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</si>
  <si>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</si>
  <si>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</si>
  <si>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</si>
  <si>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</si>
  <si>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</si>
  <si>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</si>
  <si>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</si>
  <si>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</si>
  <si>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</si>
  <si>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</si>
  <si>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</si>
  <si>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</si>
  <si>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</si>
  <si>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</si>
  <si>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</si>
  <si>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</si>
  <si>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</si>
  <si>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</si>
  <si>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</si>
  <si>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</si>
  <si>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</si>
  <si>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</si>
  <si>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</si>
  <si>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</si>
  <si>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</si>
  <si>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</si>
  <si>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</si>
  <si>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</si>
  <si>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</si>
  <si>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</si>
  <si>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</si>
  <si>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</si>
  <si>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</si>
  <si>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</si>
  <si>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</si>
  <si>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</si>
  <si>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</si>
  <si>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</si>
  <si>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</si>
  <si>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</si>
  <si>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</si>
  <si>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</si>
  <si>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</si>
  <si>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</si>
  <si>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</si>
  <si>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</si>
  <si>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</si>
  <si>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</si>
  <si>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</si>
  <si>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</si>
  <si>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</si>
  <si>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</si>
  <si>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</si>
  <si>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</si>
  <si>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</si>
  <si>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</si>
  <si>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</si>
  <si>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</si>
  <si>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</si>
  <si>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</si>
  <si>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</si>
  <si>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</si>
  <si>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</si>
  <si>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</si>
  <si>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</si>
  <si>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</si>
  <si>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</si>
  <si>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</si>
  <si>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</si>
  <si>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</si>
  <si>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</si>
  <si>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</si>
  <si>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</si>
  <si>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</si>
  <si>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</si>
  <si>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</si>
  <si>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</si>
  <si>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</si>
  <si>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</si>
  <si>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</si>
  <si>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</si>
  <si>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</si>
  <si>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</si>
  <si>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</si>
  <si>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</si>
  <si>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</si>
  <si>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</si>
  <si>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</si>
  <si>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</si>
  <si>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</si>
  <si>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</si>
  <si>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</si>
  <si>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</si>
  <si>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</si>
  <si>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</si>
  <si>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</si>
  <si>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</si>
  <si>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</si>
  <si>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</si>
  <si>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</si>
  <si>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</si>
  <si>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</si>
  <si>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</si>
  <si>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</si>
  <si>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</si>
  <si>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</si>
  <si>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</si>
  <si>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</si>
  <si>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</si>
  <si>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</si>
  <si>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</si>
  <si>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</si>
  <si>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</si>
  <si>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</si>
  <si>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</si>
  <si>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</si>
  <si>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</si>
  <si>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</si>
  <si>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</si>
  <si>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</si>
  <si>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</si>
  <si>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</si>
  <si>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</si>
  <si>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</si>
  <si>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</si>
  <si>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</si>
  <si>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</si>
  <si>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</si>
  <si>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</si>
  <si>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</si>
  <si>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</si>
  <si>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</si>
  <si>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</si>
  <si>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</si>
  <si>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</si>
  <si>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</si>
  <si>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</si>
  <si>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</si>
  <si>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</si>
  <si>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</si>
  <si>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</si>
  <si>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</si>
  <si>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</si>
  <si>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</si>
  <si>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</si>
  <si>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</si>
  <si>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</si>
  <si>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</si>
  <si>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</si>
  <si>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</si>
  <si>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</si>
  <si>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</si>
  <si>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</si>
  <si>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</si>
  <si>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</si>
  <si>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</si>
  <si>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</si>
  <si>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</si>
  <si>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</si>
  <si>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</si>
  <si>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</si>
  <si>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</si>
  <si>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</si>
  <si>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</si>
  <si>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</si>
  <si>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</si>
  <si>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</si>
  <si>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</si>
  <si>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</si>
  <si>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</si>
  <si>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</si>
  <si>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</si>
  <si>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</si>
  <si>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</si>
  <si>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</si>
  <si>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</si>
  <si>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</si>
  <si>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</si>
  <si>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</si>
  <si>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</si>
  <si>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</si>
  <si>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</si>
  <si>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</si>
  <si>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</si>
  <si>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</si>
  <si>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</si>
  <si>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</si>
  <si>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</si>
  <si>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</si>
  <si>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</si>
  <si>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</si>
  <si>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</si>
  <si>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</si>
  <si>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</si>
  <si>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</si>
  <si>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</si>
  <si>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</si>
  <si>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</si>
  <si>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</si>
  <si>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</si>
  <si>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</si>
  <si>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</si>
  <si>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</si>
  <si>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</si>
  <si>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</si>
  <si>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</si>
  <si>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</si>
  <si>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</si>
  <si>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</si>
  <si>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</si>
  <si>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</si>
  <si>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</si>
  <si>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</si>
  <si>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</si>
  <si>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</si>
  <si>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</si>
  <si>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</si>
  <si>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</si>
  <si>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</si>
  <si>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</si>
  <si>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</si>
  <si>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</si>
  <si>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</si>
  <si>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</si>
  <si>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</si>
  <si>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</si>
  <si>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</si>
  <si>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</si>
  <si>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</si>
  <si>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</si>
  <si>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</si>
  <si>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</si>
  <si>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</si>
  <si>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</si>
  <si>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</si>
  <si>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</si>
  <si>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</si>
  <si>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</si>
  <si>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</si>
  <si>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</si>
  <si>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</si>
  <si>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</si>
  <si>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</si>
  <si>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</si>
  <si>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</si>
  <si>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</si>
  <si>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</si>
  <si>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</si>
  <si>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</si>
  <si>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</si>
  <si>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</si>
  <si>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</si>
  <si>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</si>
  <si>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</si>
  <si>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</si>
  <si>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</si>
  <si>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</si>
  <si>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</si>
  <si>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</si>
  <si>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</si>
  <si>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</si>
  <si>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</si>
  <si>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</si>
  <si>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</si>
  <si>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</si>
  <si>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</si>
  <si>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</si>
  <si>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</si>
  <si>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</si>
  <si>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</si>
  <si>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</si>
  <si>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</si>
  <si>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</si>
  <si>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</si>
  <si>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</si>
  <si>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</si>
  <si>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</si>
  <si>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</si>
  <si>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</si>
  <si>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</si>
  <si>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</si>
  <si>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</si>
  <si>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</si>
  <si>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</si>
  <si>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</si>
  <si>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</si>
  <si>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</si>
  <si>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</si>
  <si>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</si>
  <si>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</si>
  <si>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</si>
  <si>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</si>
  <si>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</si>
  <si>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</si>
  <si>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</si>
  <si>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</si>
  <si>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</si>
  <si>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</si>
  <si>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</si>
  <si>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</si>
  <si>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</si>
  <si>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</si>
  <si>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</si>
  <si>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</si>
  <si>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</si>
  <si>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</si>
  <si>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</si>
  <si>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</si>
  <si>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</si>
  <si>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</si>
  <si>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</si>
  <si>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</si>
  <si>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</si>
  <si>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</si>
  <si>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</si>
  <si>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</si>
  <si>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</si>
  <si>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</si>
  <si>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</si>
  <si>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</si>
  <si>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</si>
  <si>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</si>
  <si>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</si>
  <si>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</si>
  <si>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</si>
  <si>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</si>
  <si>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</si>
  <si>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</si>
  <si>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</si>
  <si>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</si>
  <si>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</si>
  <si>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</si>
  <si>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</si>
  <si>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</si>
  <si>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</si>
  <si>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</si>
  <si>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</si>
  <si>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</si>
  <si>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</si>
  <si>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</si>
  <si>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</si>
  <si>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</si>
  <si>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</si>
  <si>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</si>
  <si>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</si>
  <si>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</si>
  <si>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</si>
  <si>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</si>
  <si>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</si>
  <si>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</si>
  <si>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</si>
  <si>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</si>
  <si>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</si>
  <si>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</si>
  <si>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</si>
  <si>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</si>
  <si>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</si>
  <si>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</si>
  <si>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</si>
  <si>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</si>
  <si>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</si>
  <si>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</si>
  <si>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</si>
  <si>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</si>
  <si>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</si>
  <si>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</si>
  <si>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</si>
  <si>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</si>
  <si>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</si>
  <si>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</si>
  <si>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</si>
  <si>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</si>
  <si>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</si>
  <si>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</si>
  <si>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</si>
  <si>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</si>
  <si>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</si>
  <si>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</si>
  <si>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</si>
  <si>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</si>
  <si>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</si>
  <si>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</si>
  <si>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</si>
  <si>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</si>
  <si>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</si>
  <si>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</si>
  <si>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</si>
  <si>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</si>
  <si>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</si>
  <si>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</si>
  <si>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</si>
  <si>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</si>
  <si>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</si>
  <si>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</si>
  <si>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</si>
  <si>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</si>
  <si>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</si>
  <si>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</si>
  <si>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</si>
  <si>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</si>
  <si>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</si>
  <si>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</si>
  <si>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</si>
  <si>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</si>
  <si>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</si>
  <si>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</si>
  <si>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</si>
  <si>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</si>
  <si>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</si>
  <si>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</si>
  <si>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</si>
  <si>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</si>
  <si>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</si>
  <si>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</si>
  <si>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</si>
  <si>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</si>
  <si>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</si>
  <si>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</si>
  <si>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</si>
  <si>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</si>
  <si>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</si>
  <si>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</si>
  <si>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</si>
  <si>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</si>
  <si>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</si>
  <si>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</si>
  <si>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</si>
  <si>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</si>
  <si>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</si>
  <si>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</si>
  <si>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</si>
  <si>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</si>
  <si>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</si>
  <si>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</si>
  <si>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</si>
  <si>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</si>
  <si>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</si>
  <si>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</si>
  <si>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</si>
  <si>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</si>
  <si>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</si>
  <si>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</si>
  <si>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</si>
  <si>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</si>
  <si>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</si>
  <si>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</si>
  <si>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</si>
  <si>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</si>
  <si>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</si>
  <si>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</si>
  <si>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</si>
  <si>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</si>
  <si>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</si>
  <si>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</si>
  <si>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</si>
  <si>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</si>
  <si>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</si>
  <si>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</si>
  <si>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</si>
  <si>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</si>
  <si>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</si>
  <si>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</si>
  <si>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</si>
  <si>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</si>
  <si>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</si>
  <si>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</si>
  <si>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</si>
  <si>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</si>
  <si>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</si>
  <si>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</si>
  <si>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</si>
  <si>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</si>
  <si>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</si>
  <si>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</si>
  <si>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</si>
  <si>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</si>
  <si>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</si>
  <si>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</si>
  <si>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</si>
  <si>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</si>
  <si>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</si>
  <si>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</si>
  <si>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</si>
  <si>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</si>
  <si>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</si>
  <si>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</si>
  <si>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</si>
  <si>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</si>
  <si>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</si>
  <si>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</si>
  <si>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</si>
  <si>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</si>
  <si>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</si>
  <si>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</si>
  <si>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</si>
  <si>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</si>
  <si>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</si>
  <si>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</si>
  <si>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</si>
  <si>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</si>
  <si>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</si>
  <si>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</si>
  <si>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</si>
  <si>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</si>
  <si>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</si>
  <si>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</si>
  <si>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</si>
  <si>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</si>
  <si>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</si>
  <si>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</si>
  <si>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</si>
  <si>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</si>
  <si>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</si>
  <si>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</si>
  <si>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</si>
  <si>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</si>
  <si>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</si>
  <si>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</si>
  <si>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</si>
  <si>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</si>
  <si>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</si>
  <si>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</si>
  <si>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</si>
  <si>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</si>
  <si>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</si>
  <si>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</si>
  <si>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</si>
  <si>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</si>
  <si>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</si>
  <si>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</si>
  <si>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</si>
  <si>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</si>
  <si>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</si>
  <si>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</si>
  <si>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</si>
  <si>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</si>
  <si>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</si>
  <si>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</si>
  <si>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</si>
  <si>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</si>
  <si>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</si>
  <si>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</si>
  <si>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</si>
  <si>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</si>
  <si>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</si>
  <si>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</si>
  <si>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</si>
  <si>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</si>
  <si>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</si>
  <si>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</si>
  <si>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</si>
  <si>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</si>
  <si>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</si>
  <si>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</si>
  <si>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</si>
  <si>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</si>
  <si>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</si>
  <si>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</si>
  <si>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</si>
  <si>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</si>
  <si>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</si>
  <si>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</si>
  <si>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</si>
  <si>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</si>
  <si>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</si>
  <si>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</si>
  <si>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</si>
  <si>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</si>
  <si>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</si>
  <si>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</si>
  <si>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</si>
  <si>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</si>
  <si>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</si>
  <si>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</si>
  <si>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</si>
  <si>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</si>
  <si>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</si>
  <si>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</si>
  <si>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</si>
  <si>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</si>
  <si>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</si>
  <si>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</si>
  <si>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</si>
  <si>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</si>
  <si>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</si>
  <si>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</si>
  <si>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</si>
  <si>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</si>
  <si>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</si>
  <si>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</si>
  <si>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</si>
  <si>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</si>
  <si>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</si>
  <si>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</si>
  <si>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</si>
  <si>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</si>
  <si>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</si>
  <si>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</si>
  <si>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</si>
  <si>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</si>
  <si>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</si>
  <si>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</si>
  <si>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</si>
  <si>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</si>
  <si>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</si>
  <si>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</si>
  <si>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</si>
  <si>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</si>
  <si>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</si>
  <si>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</si>
  <si>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</si>
  <si>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</si>
  <si>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</si>
  <si>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</si>
  <si>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</si>
  <si>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</si>
  <si>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</si>
  <si>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</si>
  <si>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</si>
  <si>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</si>
  <si>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</si>
  <si>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</si>
  <si>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</si>
  <si>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</si>
  <si>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</si>
  <si>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</si>
  <si>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</si>
  <si>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</si>
  <si>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</si>
  <si>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</si>
  <si>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</si>
  <si>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</si>
  <si>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</si>
  <si>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</si>
  <si>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</si>
  <si>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</si>
  <si>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</si>
  <si>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</si>
  <si>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</si>
  <si>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</si>
  <si>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</si>
  <si>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</si>
  <si>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</si>
  <si>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</si>
  <si>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</si>
  <si>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</si>
  <si>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</si>
  <si>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</si>
  <si>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</si>
  <si>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</si>
  <si>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</si>
  <si>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</si>
  <si>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</si>
  <si>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</si>
  <si>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</si>
  <si>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</si>
  <si>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</si>
  <si>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</si>
  <si>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</si>
  <si>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</si>
  <si>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</si>
  <si>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</si>
  <si>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</si>
  <si>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</si>
  <si>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</si>
  <si>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</si>
  <si>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</si>
  <si>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</si>
  <si>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</si>
  <si>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</si>
  <si>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</si>
  <si>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</si>
  <si>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</si>
  <si>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</si>
  <si>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</si>
  <si>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</si>
  <si>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</si>
  <si>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</si>
  <si>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</si>
  <si>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</si>
  <si>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</si>
  <si>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</si>
  <si>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</si>
  <si>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</si>
  <si>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</si>
  <si>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</si>
  <si>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</si>
  <si>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</si>
  <si>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</si>
  <si>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</si>
  <si>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</si>
  <si>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</si>
  <si>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</si>
  <si>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</si>
  <si>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</si>
  <si>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</si>
  <si>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</si>
  <si>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</si>
  <si>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</si>
  <si>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</si>
  <si>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</si>
  <si>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</si>
  <si>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</si>
  <si>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</si>
  <si>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</si>
  <si>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</si>
  <si>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</si>
  <si>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</si>
  <si>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</si>
  <si>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</si>
  <si>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</si>
  <si>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</si>
  <si>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</si>
  <si>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</si>
  <si>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</si>
  <si>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</si>
  <si>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</si>
  <si>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</si>
  <si>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</si>
  <si>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</si>
  <si>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</si>
  <si>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</si>
  <si>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</si>
  <si>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</si>
  <si>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</si>
  <si>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</si>
  <si>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</si>
  <si>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</si>
  <si>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</si>
  <si>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</si>
  <si>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</si>
  <si>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</si>
  <si>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</si>
  <si>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</si>
  <si>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</si>
  <si>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</si>
  <si>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</si>
  <si>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</si>
  <si>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</si>
  <si>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</si>
  <si>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</si>
  <si>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</si>
  <si>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</si>
  <si>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</si>
  <si>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</si>
  <si>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</si>
  <si>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</si>
  <si>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</si>
  <si>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</si>
  <si>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</si>
  <si>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</si>
  <si>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</si>
  <si>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</si>
  <si>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</si>
  <si>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</si>
  <si>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</si>
  <si>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</si>
  <si>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</si>
  <si>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</si>
  <si>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</si>
  <si>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</si>
  <si>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</si>
  <si>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</si>
  <si>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</si>
  <si>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</si>
  <si>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</si>
  <si>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</si>
  <si>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</si>
  <si>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</si>
  <si>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</si>
  <si>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</si>
  <si>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</si>
  <si>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</si>
  <si>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</si>
  <si>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</si>
  <si>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</si>
  <si>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</si>
  <si>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</si>
  <si>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</si>
  <si>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</si>
  <si>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</si>
  <si>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</si>
  <si>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</si>
  <si>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</si>
  <si>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</si>
  <si>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</si>
  <si>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</si>
  <si>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</si>
  <si>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</si>
  <si>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</si>
  <si>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</si>
  <si>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</si>
  <si>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</si>
  <si>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</si>
  <si>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</si>
  <si>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</si>
  <si>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</si>
  <si>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</si>
  <si>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</si>
  <si>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</si>
  <si>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</si>
  <si>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</si>
  <si>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</si>
  <si>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</si>
  <si>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</si>
  <si>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</si>
  <si>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</si>
  <si>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</si>
  <si>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</si>
  <si>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</si>
  <si>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</si>
  <si>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</si>
  <si>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</si>
  <si>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</si>
  <si>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</si>
  <si>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</si>
  <si>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</si>
  <si>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</si>
  <si>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</si>
  <si>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</si>
  <si>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</si>
  <si>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</si>
  <si>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</si>
  <si>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</si>
  <si>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</si>
  <si>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</si>
  <si>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</si>
  <si>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</si>
  <si>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</si>
  <si>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</si>
  <si>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</si>
  <si>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</si>
  <si>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</si>
  <si>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</si>
  <si>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</si>
  <si>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</si>
  <si>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</si>
  <si>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</si>
  <si>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</si>
  <si>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</si>
  <si>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</si>
  <si>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</si>
  <si>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</si>
  <si>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</si>
  <si>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</si>
  <si>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</si>
  <si>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</si>
  <si>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</si>
  <si>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</si>
  <si>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</si>
  <si>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</si>
  <si>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</si>
  <si>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</si>
  <si>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</si>
  <si>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</si>
  <si>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</si>
  <si>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</si>
  <si>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</si>
  <si>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</si>
  <si>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</si>
  <si>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</si>
  <si>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</si>
  <si>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</si>
  <si>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</si>
  <si>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</si>
  <si>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</si>
  <si>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</si>
  <si>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</si>
  <si>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</si>
  <si>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</si>
  <si>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</si>
  <si>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</si>
  <si>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</si>
  <si>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</si>
  <si>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</si>
  <si>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</si>
  <si>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</si>
  <si>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</si>
  <si>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</si>
  <si>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</si>
  <si>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</si>
  <si>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</si>
  <si>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</si>
  <si>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</si>
  <si>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</si>
  <si>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</si>
  <si>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</si>
  <si>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</si>
  <si>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</si>
  <si>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</si>
  <si>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</si>
  <si>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</si>
  <si>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</si>
  <si>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</si>
  <si>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</si>
  <si>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</si>
  <si>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</si>
  <si>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</si>
  <si>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</si>
  <si>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</si>
  <si>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</si>
  <si>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</si>
  <si>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</si>
  <si>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</si>
  <si>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</si>
  <si>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</si>
  <si>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</si>
  <si>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</si>
  <si>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</si>
  <si>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</si>
  <si>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</si>
  <si>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</si>
  <si>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</si>
  <si>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</si>
  <si>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</si>
  <si>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</si>
  <si>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</si>
  <si>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</si>
  <si>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</si>
  <si>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</si>
  <si>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</si>
  <si>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</si>
  <si>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</si>
  <si>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</si>
  <si>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</si>
  <si>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</si>
  <si>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</si>
  <si>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</si>
  <si>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</si>
  <si>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</si>
  <si>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</si>
  <si>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</si>
  <si>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</si>
  <si>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</si>
  <si>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</si>
  <si>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</si>
  <si>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</si>
  <si>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</si>
  <si>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</si>
  <si>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</si>
  <si>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</si>
  <si>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</si>
  <si>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</si>
  <si>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</si>
  <si>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</si>
  <si>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</si>
  <si>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</si>
  <si>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</si>
  <si>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</si>
  <si>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</si>
  <si>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</si>
  <si>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</si>
  <si>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</si>
  <si>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</si>
  <si>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</si>
  <si>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</si>
  <si>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</si>
  <si>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</si>
  <si>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</si>
  <si>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</si>
  <si>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</si>
  <si>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</si>
  <si>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</si>
  <si>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</si>
  <si>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</si>
  <si>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</si>
  <si>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</si>
  <si>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</si>
  <si>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</si>
  <si>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</si>
  <si>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</si>
  <si>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</si>
  <si>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</si>
  <si>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</si>
  <si>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</si>
  <si>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</si>
  <si>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</si>
  <si>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</si>
  <si>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</si>
  <si>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</si>
  <si>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</si>
  <si>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</si>
  <si>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</si>
  <si>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</si>
  <si>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</si>
  <si>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</si>
  <si>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</si>
  <si>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</si>
  <si>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</si>
  <si>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</si>
  <si>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</si>
  <si>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</si>
  <si>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</si>
  <si>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</si>
  <si>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</si>
  <si>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</si>
  <si>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</si>
  <si>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</si>
  <si>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</si>
  <si>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</si>
  <si>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</si>
  <si>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</si>
  <si>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</si>
  <si>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</si>
  <si>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</si>
  <si>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</si>
  <si>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</si>
  <si>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</si>
  <si>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</si>
  <si>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</si>
  <si>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</si>
  <si>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</si>
  <si>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</si>
  <si>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</si>
  <si>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</si>
  <si>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</si>
  <si>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</si>
  <si>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</si>
  <si>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</si>
  <si>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</si>
  <si>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</si>
  <si>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</si>
  <si>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</si>
  <si>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</si>
  <si>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</si>
  <si>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</si>
  <si>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</si>
  <si>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</si>
  <si>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</si>
  <si>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</si>
  <si>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</si>
  <si>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</si>
  <si>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</si>
  <si>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</si>
  <si>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</si>
  <si>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</si>
  <si>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</si>
  <si>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</si>
  <si>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</si>
  <si>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</si>
  <si>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</si>
  <si>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</si>
  <si>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</si>
  <si>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</si>
  <si>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</si>
  <si>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</si>
  <si>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</si>
  <si>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</si>
  <si>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</si>
  <si>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</si>
  <si>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</si>
  <si>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</si>
  <si>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</si>
  <si>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</si>
  <si>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</si>
  <si>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</si>
  <si>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</si>
  <si>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</si>
  <si>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</si>
  <si>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</si>
  <si>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</si>
  <si>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</si>
  <si>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</si>
  <si>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</si>
  <si>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</si>
  <si>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</si>
  <si>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</si>
  <si>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</si>
  <si>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</si>
  <si>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</si>
  <si>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</si>
  <si>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</si>
  <si>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</si>
  <si>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</si>
  <si>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</si>
  <si>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</si>
  <si>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</si>
  <si>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</si>
  <si>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</si>
  <si>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</si>
  <si>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</si>
  <si>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</si>
  <si>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</si>
  <si>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</si>
  <si>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</si>
  <si>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</si>
  <si>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</si>
  <si>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</si>
  <si>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</si>
  <si>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</si>
  <si>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</si>
  <si>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</si>
  <si>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</si>
  <si>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</si>
  <si>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</si>
  <si>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</si>
  <si>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</si>
  <si>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</si>
  <si>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</si>
  <si>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</si>
  <si>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</si>
  <si>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</si>
  <si>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</si>
  <si>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</si>
  <si>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</si>
  <si>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</si>
  <si>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</si>
  <si>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</si>
  <si>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</si>
  <si>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</si>
  <si>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</si>
  <si>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</si>
  <si>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</si>
  <si>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</si>
  <si>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</si>
  <si>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</si>
  <si>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</si>
  <si>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</si>
  <si>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</si>
  <si>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</si>
  <si>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</si>
  <si>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</si>
  <si>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</si>
  <si>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</si>
  <si>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</si>
  <si>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</si>
  <si>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</si>
  <si>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</si>
  <si>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</si>
  <si>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</si>
  <si>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</si>
  <si>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</si>
  <si>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</si>
  <si>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</si>
  <si>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</si>
  <si>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</si>
  <si>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</si>
  <si>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</si>
  <si>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</si>
  <si>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</si>
  <si>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</si>
  <si>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</si>
  <si>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</si>
  <si>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</si>
  <si>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</si>
  <si>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</si>
  <si>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</si>
  <si>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</si>
  <si>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</si>
  <si>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</si>
  <si>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</si>
  <si>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</si>
  <si>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</si>
  <si>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</si>
  <si>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</si>
  <si>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</si>
  <si>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</si>
  <si>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</si>
  <si>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</si>
  <si>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</si>
  <si>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</si>
  <si>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</si>
  <si>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</si>
  <si>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</si>
  <si>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</si>
  <si>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</si>
  <si>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</si>
  <si>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</si>
  <si>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</si>
  <si>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</si>
  <si>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</si>
  <si>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</si>
  <si>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</si>
  <si>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</si>
  <si>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</si>
  <si>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</si>
  <si>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</si>
  <si>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</si>
  <si>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</si>
  <si>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</si>
  <si>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</si>
  <si>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</si>
  <si>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</si>
  <si>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</si>
  <si>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</si>
  <si>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</si>
  <si>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</si>
  <si>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</si>
  <si>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</si>
  <si>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</si>
  <si>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</si>
  <si>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</si>
  <si>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</si>
  <si>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</si>
  <si>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</si>
  <si>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</si>
  <si>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</si>
  <si>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</si>
  <si>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</si>
  <si>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</si>
  <si>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</si>
  <si>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</si>
  <si>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</si>
  <si>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</si>
  <si>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</si>
  <si>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</si>
  <si>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</si>
  <si>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</si>
  <si>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</si>
  <si>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</si>
  <si>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</si>
  <si>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</si>
  <si>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</si>
  <si>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</si>
  <si>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</si>
  <si>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</si>
  <si>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</si>
  <si>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</si>
  <si>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</si>
  <si>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</si>
  <si>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</si>
  <si>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</si>
  <si>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</si>
  <si>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</si>
  <si>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</si>
  <si>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</si>
  <si>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</si>
  <si>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</si>
  <si>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</si>
  <si>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</si>
  <si>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</si>
  <si>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</si>
  <si>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</si>
  <si>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</si>
  <si>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</si>
  <si>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</si>
  <si>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</si>
  <si>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</si>
  <si>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</si>
  <si>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</si>
  <si>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</si>
  <si>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</si>
  <si>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</si>
  <si>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</si>
  <si>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</si>
  <si>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</si>
  <si>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</si>
  <si>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</si>
  <si>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</si>
  <si>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</si>
  <si>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</si>
  <si>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</si>
  <si>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</si>
  <si>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</si>
  <si>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</si>
  <si>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</si>
  <si>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</si>
  <si>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</si>
  <si>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</si>
  <si>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</si>
  <si>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</si>
  <si>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</si>
  <si>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</si>
  <si>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</si>
  <si>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</si>
  <si>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</si>
  <si>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</si>
  <si>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</si>
  <si>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</si>
  <si>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</si>
  <si>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</si>
  <si>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</si>
  <si>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</si>
  <si>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</si>
  <si>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</si>
  <si>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</si>
  <si>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</si>
  <si>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</si>
  <si>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</si>
  <si>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</si>
  <si>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</si>
  <si>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</si>
  <si>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</si>
  <si>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</si>
  <si>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</si>
  <si>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</si>
  <si>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</si>
  <si>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</si>
  <si>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</si>
  <si>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</si>
  <si>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</si>
  <si>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</si>
  <si>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</si>
  <si>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</si>
  <si>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</si>
  <si>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</si>
  <si>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</si>
  <si>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</si>
  <si>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</si>
  <si>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</si>
  <si>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</si>
  <si>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</si>
  <si>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</si>
  <si>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</si>
  <si>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</si>
  <si>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</si>
  <si>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</si>
  <si>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</si>
  <si>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</si>
  <si>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</si>
  <si>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</si>
  <si>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</si>
  <si>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</si>
  <si>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</si>
  <si>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</si>
  <si>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</si>
  <si>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</si>
  <si>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</si>
  <si>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</si>
  <si>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</si>
  <si>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</si>
  <si>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</si>
  <si>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</si>
  <si>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</si>
  <si>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</si>
  <si>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</si>
  <si>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</si>
  <si>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</si>
  <si>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</si>
  <si>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</si>
  <si>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</si>
  <si>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</si>
  <si>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</si>
  <si>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</si>
  <si>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</si>
  <si>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</si>
  <si>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</si>
  <si>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</si>
  <si>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</si>
  <si>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</si>
  <si>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</si>
  <si>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</si>
  <si>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</si>
  <si>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</si>
  <si>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</si>
  <si>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</si>
  <si>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</si>
  <si>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</si>
  <si>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</si>
  <si>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</si>
  <si>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</si>
  <si>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</si>
  <si>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</si>
  <si>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</si>
  <si>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</si>
  <si>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</si>
  <si>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</si>
  <si>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</si>
  <si>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</si>
  <si>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</si>
  <si>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</si>
  <si>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</si>
  <si>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</si>
  <si>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</si>
  <si>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</si>
  <si>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</si>
  <si>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</si>
  <si>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</si>
  <si>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</si>
  <si>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</si>
  <si>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</si>
  <si>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</si>
  <si>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</si>
  <si>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</si>
  <si>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</si>
  <si>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</si>
  <si>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</si>
  <si>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</si>
  <si>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</si>
  <si>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</si>
  <si>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</si>
  <si>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</si>
  <si>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</si>
  <si>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</si>
  <si>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</si>
  <si>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</si>
  <si>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</si>
  <si>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</si>
  <si>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</si>
  <si>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</si>
  <si>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</si>
  <si>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</si>
  <si>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</si>
  <si>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</si>
  <si>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</si>
  <si>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</si>
  <si>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</si>
  <si>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</si>
  <si>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</si>
  <si>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</si>
  <si>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</si>
  <si>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</si>
  <si>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</si>
  <si>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</si>
  <si>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</si>
  <si>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</si>
  <si>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</si>
  <si>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</si>
  <si>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</si>
  <si>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</si>
  <si>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</si>
  <si>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</si>
  <si>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</si>
  <si>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</si>
  <si>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</si>
  <si>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</si>
  <si>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</si>
  <si>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</si>
  <si>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</si>
  <si>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</si>
  <si>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</si>
  <si>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</si>
  <si>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</si>
  <si>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</si>
  <si>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</si>
  <si>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</si>
  <si>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</si>
  <si>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</si>
  <si>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</si>
  <si>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</si>
  <si>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</si>
  <si>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</si>
  <si>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</si>
  <si>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</si>
  <si>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</si>
  <si>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</si>
  <si>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</si>
  <si>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</si>
  <si>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</si>
  <si>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</si>
  <si>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</si>
  <si>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</si>
  <si>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</si>
  <si>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</si>
  <si>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</si>
  <si>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</si>
  <si>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</si>
  <si>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</si>
  <si>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</si>
  <si>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</si>
  <si>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</si>
  <si>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</si>
  <si>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</si>
  <si>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</si>
  <si>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</si>
  <si>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</si>
  <si>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</si>
  <si>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</si>
  <si>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</si>
  <si>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</si>
  <si>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</si>
  <si>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</si>
  <si>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</si>
  <si>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</si>
  <si>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</si>
  <si>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</si>
  <si>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</si>
  <si>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</si>
  <si>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</si>
  <si>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</si>
  <si>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</si>
  <si>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</si>
  <si>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</si>
  <si>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</si>
  <si>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</si>
  <si>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</si>
  <si>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</si>
  <si>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</si>
  <si>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</si>
  <si>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</si>
  <si>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</si>
  <si>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</si>
  <si>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</si>
  <si>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</si>
  <si>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</si>
  <si>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</si>
  <si>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</si>
  <si>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</si>
  <si>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</si>
  <si>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</si>
  <si>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</si>
  <si>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</si>
  <si>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</si>
  <si>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</si>
  <si>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</si>
  <si>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</si>
  <si>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</si>
  <si>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</si>
  <si>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</si>
  <si>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</si>
  <si>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</si>
  <si>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</si>
  <si>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</si>
  <si>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</si>
  <si>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</si>
  <si>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</si>
  <si>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</si>
  <si>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</si>
  <si>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</si>
  <si>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</si>
  <si>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</si>
  <si>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</si>
  <si>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</si>
  <si>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</si>
  <si>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</si>
  <si>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</si>
  <si>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</si>
  <si>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</si>
  <si>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</si>
  <si>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</si>
  <si>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</si>
  <si>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</si>
  <si>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</si>
  <si>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</si>
  <si>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</si>
  <si>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</si>
  <si>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</si>
  <si>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</si>
  <si>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</si>
  <si>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</si>
  <si>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</si>
  <si>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</si>
  <si>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</si>
  <si>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</si>
  <si>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</si>
  <si>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</si>
  <si>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</si>
  <si>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</si>
  <si>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</si>
  <si>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</si>
  <si>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</si>
  <si>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</si>
  <si>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</si>
  <si>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</si>
  <si>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</si>
  <si>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</si>
  <si>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</si>
  <si>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</si>
  <si>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</si>
  <si>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</si>
  <si>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</si>
  <si>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</si>
  <si>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</si>
  <si>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</si>
  <si>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</si>
  <si>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</si>
  <si>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</si>
  <si>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</si>
  <si>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</si>
  <si>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</si>
  <si>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</si>
  <si>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</si>
  <si>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</si>
  <si>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</si>
  <si>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</si>
  <si>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</si>
  <si>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</si>
  <si>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</si>
  <si>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</si>
  <si>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</si>
  <si>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</si>
  <si>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</si>
  <si>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</si>
  <si>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</si>
  <si>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</si>
  <si>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</si>
  <si>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</si>
  <si>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</si>
  <si>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</si>
  <si>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</si>
  <si>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</si>
  <si>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</si>
  <si>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</si>
  <si>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</si>
  <si>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</si>
  <si>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</si>
  <si>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</si>
  <si>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</si>
  <si>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</si>
  <si>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</si>
  <si>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</si>
  <si>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</si>
  <si>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</si>
  <si>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</si>
  <si>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</si>
  <si>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</si>
  <si>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</si>
  <si>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</si>
  <si>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</si>
  <si>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</si>
  <si>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</si>
  <si>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</si>
  <si>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</si>
  <si>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</si>
  <si>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</si>
  <si>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</si>
  <si>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</si>
  <si>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</si>
  <si>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</si>
  <si>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</si>
  <si>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</si>
  <si>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</si>
  <si>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</si>
  <si>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</si>
  <si>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</si>
  <si>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</si>
  <si>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</si>
  <si>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</si>
  <si>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</si>
  <si>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</si>
  <si>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</si>
  <si>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</si>
  <si>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</si>
  <si>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</si>
  <si>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</si>
  <si>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</si>
  <si>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</si>
  <si>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</si>
  <si>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</si>
  <si>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</si>
  <si>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</si>
  <si>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</si>
  <si>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</si>
  <si>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</si>
  <si>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</si>
  <si>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</si>
  <si>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</si>
  <si>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</si>
  <si>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</si>
  <si>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</si>
  <si>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</si>
  <si>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</si>
  <si>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</si>
  <si>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</si>
  <si>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</si>
  <si>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</si>
  <si>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</si>
  <si>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</si>
  <si>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</si>
  <si>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</si>
  <si>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</si>
  <si>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</si>
  <si>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</si>
  <si>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</si>
  <si>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</si>
  <si>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</si>
  <si>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</si>
  <si>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</si>
  <si>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</si>
  <si>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</si>
  <si>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</si>
  <si>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</si>
  <si>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</si>
  <si>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</si>
  <si>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</si>
  <si>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</si>
  <si>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</si>
  <si>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</si>
  <si>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</si>
  <si>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</si>
  <si>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</si>
  <si>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</si>
  <si>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</si>
  <si>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</si>
  <si>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</si>
  <si>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</si>
  <si>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</si>
  <si>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</si>
  <si>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</si>
  <si>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</si>
  <si>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</si>
  <si>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</si>
  <si>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</si>
  <si>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</si>
  <si>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</si>
  <si>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</si>
  <si>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</si>
  <si>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</si>
  <si>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</si>
  <si>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</si>
  <si>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</si>
  <si>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</si>
  <si>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</si>
  <si>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</si>
  <si>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</si>
  <si>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</si>
  <si>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</si>
  <si>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</si>
  <si>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</si>
  <si>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</si>
  <si>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</si>
  <si>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</si>
  <si>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</si>
  <si>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</si>
  <si>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</si>
  <si>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</si>
  <si>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</si>
  <si>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</si>
  <si>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</si>
  <si>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</si>
  <si>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</si>
  <si>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</si>
  <si>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</si>
  <si>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</si>
  <si>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</si>
  <si>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</si>
  <si>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</si>
  <si>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</si>
  <si>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</si>
  <si>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</si>
  <si>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</si>
  <si>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</si>
  <si>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</si>
  <si>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</si>
  <si>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</si>
  <si>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</si>
  <si>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</si>
  <si>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</si>
  <si>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</si>
  <si>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</si>
  <si>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</si>
  <si>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</si>
  <si>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</si>
  <si>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</si>
  <si>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</si>
  <si>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</si>
  <si>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</si>
  <si>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</si>
  <si>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</si>
  <si>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</si>
  <si>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</si>
  <si>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</si>
  <si>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</si>
  <si>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</si>
  <si>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</si>
  <si>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</si>
  <si>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</si>
  <si>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</si>
  <si>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</si>
  <si>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</si>
  <si>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</si>
  <si>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</si>
  <si>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</si>
  <si>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</si>
  <si>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</si>
  <si>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</si>
  <si>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</si>
  <si>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</si>
  <si>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</si>
  <si>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</si>
  <si>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</si>
  <si>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</si>
  <si>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</si>
  <si>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</si>
  <si>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</si>
  <si>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</si>
  <si>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</si>
  <si>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</si>
  <si>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</si>
  <si>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</si>
  <si>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</si>
  <si>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</si>
  <si>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</si>
  <si>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</si>
  <si>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</si>
  <si>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</si>
  <si>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</si>
  <si>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</si>
  <si>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</si>
  <si>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</si>
  <si>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</si>
  <si>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</si>
  <si>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</si>
  <si>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</si>
  <si>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</si>
  <si>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</si>
  <si>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</si>
  <si>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</si>
  <si>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</si>
  <si>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</si>
  <si>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</si>
  <si>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</si>
  <si>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</si>
  <si>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</si>
  <si>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</si>
  <si>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</si>
  <si>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</si>
  <si>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</si>
  <si>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</si>
  <si>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</si>
  <si>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</si>
  <si>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</si>
  <si>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</si>
  <si>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</si>
  <si>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</si>
  <si>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</si>
  <si>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</si>
  <si>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</si>
  <si>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</si>
  <si>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</si>
  <si>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</si>
  <si>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</si>
  <si>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</si>
  <si>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</si>
  <si>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</si>
  <si>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</si>
  <si>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</si>
  <si>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</si>
  <si>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</si>
  <si>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</si>
  <si>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</si>
  <si>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</si>
  <si>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</si>
  <si>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</si>
  <si>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</si>
  <si>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</si>
  <si>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</si>
  <si>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</si>
  <si>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</si>
  <si>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</si>
  <si>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</si>
  <si>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</si>
  <si>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</si>
  <si>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</si>
  <si>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</si>
  <si>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</si>
  <si>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</si>
  <si>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</si>
  <si>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</si>
  <si>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</si>
  <si>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</si>
  <si>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</si>
  <si>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</si>
  <si>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</si>
  <si>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</si>
  <si>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</si>
  <si>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</si>
  <si>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</si>
  <si>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</si>
  <si>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</si>
  <si>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</si>
  <si>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</si>
  <si>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</si>
  <si>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</si>
  <si>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</si>
  <si>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</si>
  <si>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</si>
  <si>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</si>
  <si>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</si>
  <si>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</si>
  <si>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</si>
  <si>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</si>
  <si>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</si>
  <si>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</si>
  <si>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</si>
  <si>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</si>
  <si>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</si>
  <si>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</si>
  <si>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</si>
  <si>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</si>
  <si>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</si>
  <si>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</si>
  <si>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</si>
  <si>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</si>
  <si>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</si>
  <si>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</si>
  <si>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</si>
  <si>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</si>
  <si>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</si>
  <si>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</si>
  <si>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</si>
  <si>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</si>
  <si>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</si>
  <si>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</si>
  <si>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</si>
  <si>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</si>
  <si>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</si>
  <si>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</si>
  <si>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</si>
  <si>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</si>
  <si>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</si>
  <si>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</si>
  <si>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</si>
  <si>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</si>
  <si>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</si>
  <si>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</si>
  <si>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</si>
  <si>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</si>
  <si>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</si>
  <si>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</si>
  <si>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</si>
  <si>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</si>
  <si>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</si>
  <si>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</si>
  <si>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</si>
  <si>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</si>
  <si>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</si>
  <si>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</si>
  <si>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</si>
  <si>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</si>
  <si>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</si>
  <si>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</si>
  <si>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</si>
  <si>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</si>
  <si>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</si>
  <si>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</si>
  <si>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</si>
  <si>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</si>
  <si>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</si>
  <si>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</si>
  <si>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</si>
  <si>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</si>
  <si>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</si>
  <si>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</si>
  <si>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</si>
  <si>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</si>
  <si>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</si>
  <si>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</si>
  <si>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</si>
  <si>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</si>
  <si>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</si>
  <si>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</si>
  <si>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</si>
  <si>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</si>
  <si>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</si>
  <si>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</si>
  <si>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</si>
  <si>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</si>
  <si>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</si>
  <si>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</si>
  <si>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</si>
  <si>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</si>
  <si>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</si>
  <si>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</si>
  <si>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</si>
  <si>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</si>
  <si>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</si>
  <si>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</si>
  <si>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</si>
  <si>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</si>
  <si>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</si>
  <si>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</si>
  <si>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</si>
  <si>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</si>
  <si>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</si>
  <si>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</si>
  <si>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</si>
  <si>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</si>
  <si>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</si>
  <si>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</si>
  <si>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</si>
  <si>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</si>
  <si>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</si>
  <si>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</si>
  <si>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</si>
  <si>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</si>
  <si>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</si>
  <si>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</si>
  <si>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</si>
  <si>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</si>
  <si>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</si>
  <si>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</si>
  <si>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</si>
  <si>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</si>
  <si>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</si>
  <si>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</si>
  <si>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</si>
  <si>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</si>
  <si>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</si>
  <si>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</si>
  <si>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</si>
  <si>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</si>
  <si>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</si>
  <si>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</si>
  <si>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</si>
  <si>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</si>
  <si>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</si>
  <si>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</si>
  <si>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</si>
  <si>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</si>
  <si>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</si>
  <si>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</si>
  <si>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</si>
  <si>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</si>
  <si>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</si>
  <si>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</si>
  <si>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</si>
  <si>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</si>
  <si>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</si>
  <si>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</si>
  <si>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</si>
  <si>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</si>
  <si>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</si>
  <si>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</si>
  <si>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</si>
  <si>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</si>
  <si>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</si>
  <si>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</si>
  <si>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</si>
  <si>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</si>
  <si>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</si>
  <si>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</si>
  <si>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</si>
  <si>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</si>
  <si>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</si>
  <si>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</si>
  <si>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</si>
  <si>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</si>
  <si>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</si>
  <si>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</si>
  <si>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</si>
  <si>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</si>
  <si>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</si>
  <si>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</si>
  <si>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</si>
  <si>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</si>
  <si>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</si>
  <si>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</si>
  <si>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</si>
  <si>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</si>
  <si>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</si>
  <si>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</si>
  <si>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</si>
  <si>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</si>
  <si>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</si>
  <si>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</si>
  <si>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</si>
  <si>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</si>
  <si>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</si>
  <si>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</si>
  <si>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</si>
  <si>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</si>
  <si>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</si>
  <si>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</si>
  <si>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</si>
  <si>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</si>
  <si>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</si>
  <si>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</si>
  <si>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</si>
  <si>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</si>
  <si>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</si>
  <si>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</si>
  <si>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</si>
  <si>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</si>
  <si>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</si>
  <si>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</si>
  <si>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</si>
  <si>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</si>
  <si>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</si>
  <si>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</si>
  <si>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</si>
  <si>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</si>
  <si>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</si>
  <si>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</si>
  <si>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</si>
  <si>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</si>
  <si>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</si>
  <si>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</si>
  <si>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</si>
  <si>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</si>
  <si>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</si>
  <si>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</si>
  <si>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</si>
  <si>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</si>
  <si>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</si>
  <si>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</si>
  <si>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</si>
  <si>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</si>
  <si>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</si>
  <si>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</si>
  <si>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</si>
  <si>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</si>
  <si>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</si>
  <si>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</si>
  <si>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</si>
  <si>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</si>
  <si>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</si>
  <si>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</si>
  <si>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</si>
  <si>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</si>
  <si>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</si>
  <si>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</si>
  <si>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</si>
  <si>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</si>
  <si>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</si>
  <si>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</si>
  <si>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</si>
  <si>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</si>
  <si>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</si>
  <si>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</si>
  <si>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</si>
  <si>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</si>
  <si>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</si>
  <si>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</si>
  <si>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</si>
  <si>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</si>
  <si>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</si>
  <si>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</si>
  <si>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</si>
  <si>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</si>
  <si>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</si>
  <si>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</si>
  <si>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</si>
  <si>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</si>
  <si>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</si>
  <si>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</si>
  <si>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</si>
  <si>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</si>
  <si>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</si>
  <si>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</si>
  <si>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</si>
  <si>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</si>
  <si>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</si>
  <si>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</si>
  <si>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</si>
  <si>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</si>
  <si>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</si>
  <si>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</si>
  <si>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</si>
  <si>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</si>
  <si>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</si>
  <si>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</si>
  <si>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</si>
  <si>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</si>
  <si>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</si>
  <si>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</si>
  <si>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</si>
  <si>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</si>
  <si>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</si>
  <si>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</si>
  <si>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</si>
  <si>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</si>
  <si>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</si>
  <si>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</si>
  <si>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</si>
  <si>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</si>
  <si>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</si>
  <si>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</si>
  <si>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</si>
  <si>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</si>
  <si>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</si>
  <si>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</si>
  <si>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</si>
  <si>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</si>
  <si>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</si>
  <si>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</si>
  <si>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</si>
  <si>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</si>
  <si>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</si>
  <si>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</si>
  <si>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</si>
  <si>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</si>
  <si>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</si>
  <si>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</si>
  <si>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</si>
  <si>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</si>
  <si>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</si>
  <si>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</si>
  <si>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</si>
  <si>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</si>
  <si>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</si>
  <si>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</si>
  <si>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</si>
  <si>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</si>
  <si>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</si>
  <si>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</si>
  <si>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</si>
  <si>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</si>
  <si>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</si>
  <si>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</si>
  <si>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</si>
  <si>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</si>
  <si>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</si>
  <si>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</si>
  <si>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</si>
  <si>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</si>
  <si>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</si>
  <si>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</si>
  <si>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</si>
  <si>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</si>
  <si>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</si>
  <si>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</si>
  <si>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</si>
  <si>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</si>
  <si>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</si>
  <si>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</si>
  <si>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</si>
  <si>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</si>
  <si>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</si>
  <si>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</si>
  <si>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</si>
  <si>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</si>
  <si>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</si>
  <si>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</si>
  <si>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</si>
  <si>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</si>
  <si>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</si>
  <si>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</si>
  <si>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</si>
  <si>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</si>
  <si>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</si>
  <si>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</si>
  <si>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</si>
  <si>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</si>
  <si>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</si>
  <si>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</si>
  <si>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</si>
  <si>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</si>
  <si>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</si>
  <si>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</si>
  <si>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</si>
  <si>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</si>
  <si>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</si>
  <si>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</si>
  <si>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</si>
  <si>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</si>
  <si>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</si>
  <si>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</si>
  <si>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</si>
  <si>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</si>
  <si>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</si>
  <si>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</si>
  <si>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</si>
  <si>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</si>
  <si>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</si>
  <si>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</si>
  <si>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</si>
  <si>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</si>
  <si>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</si>
  <si>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</si>
  <si>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</si>
  <si>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</si>
  <si>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</si>
  <si>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</si>
  <si>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</si>
  <si>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</si>
  <si>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</si>
  <si>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</si>
  <si>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</si>
  <si>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</si>
  <si>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</si>
  <si>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</si>
  <si>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</si>
  <si>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</si>
  <si>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</si>
  <si>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</si>
  <si>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</si>
  <si>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</si>
  <si>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</si>
  <si>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</si>
  <si>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</si>
  <si>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</si>
  <si>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</si>
  <si>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</si>
  <si>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</si>
  <si>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</si>
  <si>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</si>
  <si>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</si>
  <si>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</si>
  <si>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</si>
  <si>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</si>
  <si>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</si>
  <si>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</si>
  <si>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</si>
  <si>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</si>
  <si>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</si>
  <si>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</si>
  <si>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</si>
  <si>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</si>
  <si>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</si>
  <si>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</si>
  <si>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</si>
  <si>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</si>
  <si>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</si>
  <si>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</si>
  <si>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</si>
  <si>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</si>
  <si>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</si>
  <si>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</si>
  <si>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</si>
  <si>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</si>
  <si>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</si>
  <si>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</si>
  <si>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</si>
  <si>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</si>
  <si>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</si>
  <si>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</si>
  <si>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</si>
  <si>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</si>
  <si>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</si>
  <si>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</si>
  <si>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</si>
  <si>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</si>
  <si>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</si>
  <si>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</si>
  <si>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</si>
  <si>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</si>
  <si>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</si>
  <si>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</si>
  <si>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</si>
  <si>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</si>
  <si>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</si>
  <si>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</si>
  <si>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</si>
  <si>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</si>
  <si>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</si>
  <si>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</si>
  <si>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</si>
  <si>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</si>
  <si>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</si>
  <si>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</si>
  <si>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</si>
  <si>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</si>
  <si>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</si>
  <si>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</si>
  <si>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</si>
  <si>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</si>
  <si>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</si>
  <si>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</si>
  <si>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</si>
  <si>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</si>
  <si>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</si>
  <si>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</si>
  <si>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</si>
  <si>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</si>
  <si>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</si>
  <si>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</si>
  <si>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</si>
  <si>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</si>
  <si>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</si>
  <si>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</si>
  <si>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</si>
  <si>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</si>
  <si>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</si>
  <si>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</si>
  <si>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</si>
  <si>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</si>
  <si>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</si>
  <si>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</si>
  <si>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</si>
  <si>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</si>
  <si>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</si>
  <si>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</si>
  <si>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</si>
  <si>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</si>
  <si>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</si>
  <si>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</si>
  <si>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</si>
  <si>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</si>
  <si>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</si>
  <si>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</si>
  <si>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</si>
  <si>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</si>
  <si>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</si>
  <si>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</si>
  <si>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</si>
  <si>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</si>
  <si>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</si>
  <si>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</si>
  <si>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</si>
  <si>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</si>
  <si>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</si>
  <si>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</si>
  <si>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</si>
  <si>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</si>
  <si>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</si>
  <si>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</si>
  <si>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</si>
  <si>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</si>
  <si>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</si>
  <si>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</si>
  <si>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</si>
  <si>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</si>
  <si>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</si>
  <si>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</si>
  <si>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</si>
  <si>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</si>
  <si>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</si>
  <si>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</si>
  <si>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</si>
  <si>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</si>
  <si>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</si>
  <si>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</si>
  <si>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</si>
  <si>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</si>
  <si>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</si>
  <si>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</si>
  <si>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</si>
  <si>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</si>
  <si>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</si>
  <si>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</si>
  <si>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</si>
  <si>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</si>
  <si>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</si>
  <si>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</si>
  <si>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</si>
  <si>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</si>
  <si>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</si>
  <si>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</si>
  <si>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</si>
  <si>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</si>
  <si>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</si>
  <si>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</si>
  <si>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</si>
  <si>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</si>
  <si>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</si>
  <si>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</si>
  <si>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</si>
  <si>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</si>
  <si>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</si>
  <si>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</si>
  <si>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</si>
  <si>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</si>
  <si>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</si>
  <si>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</si>
  <si>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</si>
  <si>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</si>
  <si>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</si>
  <si>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</si>
  <si>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</si>
  <si>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</si>
  <si>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</si>
  <si>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</si>
  <si>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</si>
  <si>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</si>
  <si>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</si>
  <si>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</si>
  <si>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</si>
  <si>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</si>
  <si>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</si>
  <si>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</si>
  <si>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</si>
  <si>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</si>
  <si>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</si>
  <si>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</si>
  <si>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</si>
  <si>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</si>
  <si>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</si>
  <si>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</si>
  <si>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</si>
  <si>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</si>
  <si>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</si>
  <si>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</si>
  <si>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</si>
  <si>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</si>
  <si>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</si>
  <si>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</si>
  <si>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</si>
  <si>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</si>
  <si>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</si>
  <si>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</si>
  <si>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</si>
  <si>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</si>
  <si>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</si>
  <si>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</si>
  <si>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</si>
  <si>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</si>
  <si>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</si>
  <si>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</si>
  <si>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</si>
  <si>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</si>
  <si>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</si>
  <si>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</si>
  <si>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</si>
  <si>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</si>
  <si>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</si>
  <si>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</si>
  <si>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</si>
  <si>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</si>
  <si>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</si>
  <si>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</si>
  <si>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</si>
  <si>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</si>
  <si>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</si>
  <si>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</si>
  <si>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</si>
  <si>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</si>
  <si>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</si>
  <si>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</si>
  <si>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</si>
  <si>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</si>
  <si>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</si>
  <si>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</si>
  <si>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</si>
  <si>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</si>
  <si>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</si>
  <si>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</si>
  <si>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</si>
  <si>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</si>
  <si>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</si>
  <si>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</si>
  <si>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</si>
  <si>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</si>
  <si>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</si>
  <si>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</si>
  <si>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</si>
  <si>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</si>
  <si>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</si>
  <si>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</si>
  <si>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</si>
  <si>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</si>
  <si>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</si>
  <si>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</si>
  <si>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</si>
  <si>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</si>
  <si>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</si>
  <si>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</si>
  <si>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</si>
  <si>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</si>
  <si>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</si>
  <si>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</si>
  <si>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</si>
  <si>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</si>
  <si>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</si>
  <si>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</si>
  <si>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</si>
  <si>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</si>
  <si>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</si>
  <si>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</si>
  <si>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</si>
  <si>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</si>
  <si>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</si>
  <si>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</si>
  <si>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</si>
  <si>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</si>
  <si>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</si>
  <si>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</si>
  <si>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</si>
  <si>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</si>
  <si>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</si>
  <si>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</si>
  <si>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</si>
  <si>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</si>
  <si>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</si>
  <si>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</si>
  <si>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</si>
  <si>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</si>
  <si>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</si>
  <si>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</si>
  <si>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</si>
  <si>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</si>
  <si>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</si>
  <si>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</si>
  <si>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</si>
  <si>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</si>
  <si>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</si>
  <si>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</si>
  <si>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</si>
  <si>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</si>
  <si>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</si>
  <si>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</si>
  <si>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</si>
  <si>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</si>
  <si>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</si>
  <si>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</si>
  <si>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</si>
  <si>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</si>
  <si>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</si>
  <si>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</si>
  <si>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</si>
  <si>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</si>
  <si>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</si>
  <si>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</si>
  <si>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</si>
  <si>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</si>
  <si>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</si>
  <si>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</si>
  <si>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</si>
  <si>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</si>
  <si>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</si>
  <si>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</si>
  <si>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</si>
  <si>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</si>
  <si>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</si>
  <si>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</si>
  <si>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</si>
  <si>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</si>
  <si>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</si>
  <si>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</si>
  <si>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</si>
  <si>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</si>
  <si>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</si>
  <si>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</si>
  <si>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</si>
  <si>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</si>
  <si>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</si>
  <si>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</si>
  <si>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</si>
  <si>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</si>
  <si>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</si>
  <si>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</si>
  <si>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</si>
  <si>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</si>
  <si>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</si>
  <si>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</si>
  <si>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</si>
  <si>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</si>
  <si>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</si>
  <si>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</si>
  <si>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</si>
  <si>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</si>
  <si>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</si>
  <si>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</si>
  <si>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</si>
  <si>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</si>
  <si>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</si>
  <si>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</si>
  <si>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</si>
  <si>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</si>
  <si>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</si>
  <si>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</si>
  <si>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</si>
  <si>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</si>
  <si>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</si>
  <si>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</si>
  <si>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</si>
  <si>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</si>
  <si>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</si>
  <si>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</si>
  <si>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</si>
  <si>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</si>
  <si>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</si>
  <si>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</si>
  <si>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</si>
  <si>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</si>
  <si>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</si>
  <si>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</si>
  <si>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</si>
  <si>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</si>
  <si>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</si>
  <si>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</si>
  <si>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</si>
  <si>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</si>
  <si>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</si>
  <si>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</si>
  <si>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</si>
  <si>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</si>
  <si>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</si>
  <si>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</si>
  <si>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</si>
  <si>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</si>
  <si>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</si>
  <si>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</si>
  <si>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</si>
  <si>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</si>
  <si>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</si>
  <si>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</si>
  <si>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</si>
  <si>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</si>
  <si>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</si>
  <si>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</si>
  <si>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</si>
  <si>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</si>
  <si>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</si>
  <si>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</si>
  <si>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</si>
  <si>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</si>
  <si>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</si>
  <si>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</si>
  <si>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</si>
  <si>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</si>
  <si>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</si>
  <si>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</si>
  <si>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</si>
  <si>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</si>
  <si>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</si>
  <si>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</si>
  <si>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</si>
  <si>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</si>
  <si>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</si>
  <si>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</si>
  <si>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</si>
  <si>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</si>
  <si>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</si>
  <si>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</si>
  <si>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</si>
  <si>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</si>
  <si>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</si>
  <si>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</si>
  <si>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</si>
  <si>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</si>
  <si>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</si>
  <si>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</si>
  <si>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</si>
  <si>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</si>
  <si>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</si>
  <si>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</si>
  <si>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</si>
  <si>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</si>
  <si>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</si>
  <si>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</si>
  <si>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</si>
  <si>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</si>
  <si>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</si>
  <si>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</si>
  <si>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</si>
  <si>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</si>
  <si>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</si>
  <si>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</si>
  <si>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</si>
  <si>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</si>
  <si>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</si>
  <si>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</si>
  <si>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</si>
  <si>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</si>
  <si>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</si>
  <si>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</si>
  <si>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</si>
  <si>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</si>
  <si>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</si>
  <si>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</si>
  <si>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</si>
  <si>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</si>
  <si>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</si>
  <si>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</si>
  <si>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</si>
  <si>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</si>
  <si>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</si>
  <si>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</si>
  <si>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</si>
  <si>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</si>
  <si>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</si>
  <si>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</si>
  <si>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</si>
  <si>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</si>
  <si>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</si>
  <si>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</si>
  <si>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</si>
  <si>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</si>
  <si>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</si>
  <si>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</si>
  <si>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</si>
  <si>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</si>
  <si>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</si>
  <si>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</si>
  <si>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</si>
  <si>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</si>
  <si>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</si>
  <si>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</si>
  <si>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</si>
  <si>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</si>
  <si>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</si>
  <si>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</si>
  <si>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</si>
  <si>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</si>
  <si>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</si>
  <si>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</si>
  <si>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</si>
  <si>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</si>
  <si>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</si>
  <si>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</si>
  <si>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</si>
  <si>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</si>
  <si>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</si>
  <si>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</si>
  <si>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</si>
  <si>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</si>
  <si>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</si>
  <si>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</si>
  <si>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</si>
  <si>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</si>
  <si>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</si>
  <si>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</si>
  <si>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</si>
  <si>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</si>
  <si>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</si>
  <si>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</si>
  <si>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</si>
  <si>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</si>
  <si>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</si>
  <si>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</si>
  <si>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</si>
  <si>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</si>
  <si>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</si>
  <si>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</si>
  <si>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</si>
  <si>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</si>
  <si>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</si>
  <si>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</si>
  <si>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</si>
  <si>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</si>
  <si>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</si>
  <si>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</si>
  <si>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</si>
  <si>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</si>
  <si>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</si>
  <si>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</si>
  <si>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</si>
  <si>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</si>
  <si>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</si>
  <si>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</si>
  <si>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</si>
  <si>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</si>
  <si>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</si>
  <si>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</si>
  <si>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</si>
  <si>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</si>
  <si>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</si>
  <si>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</si>
  <si>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</si>
  <si>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</si>
  <si>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</si>
  <si>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</si>
  <si>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</si>
  <si>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</si>
  <si>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</si>
  <si>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</si>
  <si>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</si>
  <si>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</si>
  <si>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</si>
  <si>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</si>
  <si>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</si>
  <si>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</si>
  <si>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</si>
  <si>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</si>
  <si>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</si>
  <si>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</si>
  <si>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</si>
  <si>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</si>
  <si>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</si>
  <si>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</si>
  <si>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</si>
  <si>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</si>
  <si>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</si>
  <si>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</si>
  <si>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</si>
  <si>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</si>
  <si>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</si>
  <si>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</si>
  <si>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</si>
  <si>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</si>
  <si>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</si>
  <si>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</si>
  <si>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</si>
  <si>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</si>
  <si>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</si>
  <si>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</si>
  <si>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</si>
  <si>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</si>
  <si>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</si>
  <si>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</si>
  <si>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</si>
  <si>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</si>
  <si>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</si>
  <si>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</si>
  <si>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</si>
  <si>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</si>
  <si>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</si>
  <si>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</si>
  <si>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</si>
  <si>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</si>
  <si>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</si>
  <si>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</si>
  <si>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</si>
  <si>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</si>
  <si>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</si>
  <si>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</si>
  <si>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</si>
  <si>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</si>
  <si>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</si>
  <si>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</si>
  <si>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</si>
  <si>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</si>
  <si>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</si>
  <si>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</si>
  <si>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</si>
  <si>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</si>
  <si>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</si>
  <si>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</si>
  <si>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</si>
  <si>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</si>
  <si>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</si>
  <si>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</si>
  <si>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</si>
  <si>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</si>
  <si>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</si>
  <si>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</si>
  <si>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</si>
  <si>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</si>
  <si>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</si>
  <si>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</si>
  <si>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</si>
  <si>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</si>
  <si>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</si>
  <si>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</si>
  <si>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</si>
  <si>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</si>
  <si>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</si>
  <si>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</si>
  <si>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</si>
  <si>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</si>
  <si>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</si>
  <si>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</si>
  <si>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</si>
  <si>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</si>
  <si>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</si>
  <si>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</si>
  <si>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</si>
  <si>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</si>
  <si>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</si>
  <si>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</si>
  <si>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</si>
  <si>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</si>
  <si>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</si>
  <si>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</si>
  <si>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</si>
  <si>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</si>
  <si>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</si>
  <si>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</si>
  <si>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</si>
  <si>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</si>
  <si>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</si>
  <si>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</si>
  <si>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</si>
  <si>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</si>
  <si>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</si>
  <si>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</si>
  <si>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</si>
  <si>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</si>
  <si>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</si>
  <si>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</si>
  <si>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</si>
  <si>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</si>
  <si>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</si>
  <si>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</si>
  <si>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</si>
  <si>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</si>
  <si>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</si>
  <si>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</si>
  <si>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</si>
  <si>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</si>
  <si>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</si>
  <si>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</si>
  <si>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</si>
  <si>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</si>
  <si>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</si>
  <si>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</si>
  <si>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</si>
  <si>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</si>
  <si>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</si>
  <si>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</si>
  <si>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</si>
  <si>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</si>
  <si>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</si>
  <si>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</si>
  <si>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</si>
  <si>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</si>
  <si>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</si>
  <si>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</si>
  <si>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</si>
  <si>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</si>
  <si>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</si>
  <si>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</si>
  <si>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</si>
  <si>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</si>
  <si>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</si>
  <si>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</si>
  <si>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</si>
  <si>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</si>
  <si>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</si>
  <si>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</si>
  <si>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</si>
  <si>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</si>
  <si>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</si>
  <si>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</si>
  <si>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</si>
  <si>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</si>
  <si>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</si>
  <si>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</si>
  <si>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</si>
  <si>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</si>
  <si>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</si>
  <si>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</si>
  <si>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</si>
  <si>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</si>
  <si>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</si>
  <si>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</si>
  <si>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</si>
  <si>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</si>
  <si>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</si>
  <si>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</si>
  <si>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</si>
  <si>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</si>
  <si>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</si>
  <si>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</si>
  <si>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</si>
  <si>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</si>
  <si>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</si>
  <si>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</si>
  <si>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</si>
  <si>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</si>
  <si>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</si>
  <si>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</si>
  <si>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</si>
  <si>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</si>
  <si>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</si>
  <si>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</si>
  <si>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</si>
  <si>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</si>
  <si>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</si>
  <si>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</si>
  <si>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</si>
  <si>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</si>
  <si>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</si>
  <si>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</si>
  <si>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</si>
  <si>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</si>
  <si>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</si>
  <si>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</si>
  <si>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</si>
  <si>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</si>
  <si>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</si>
  <si>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</si>
  <si>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</si>
  <si>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</si>
  <si>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</si>
  <si>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</si>
  <si>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</si>
  <si>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</si>
  <si>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</si>
  <si>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</si>
  <si>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</si>
  <si>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</si>
  <si>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</si>
  <si>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</si>
  <si>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</si>
  <si>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</si>
  <si>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</si>
  <si>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</si>
  <si>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</si>
  <si>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</si>
  <si>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</si>
  <si>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</si>
  <si>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</si>
  <si>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</si>
  <si>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</si>
  <si>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</si>
  <si>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</si>
  <si>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</si>
  <si>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</si>
  <si>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</si>
  <si>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</si>
  <si>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</si>
  <si>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</si>
  <si>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</si>
  <si>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</si>
  <si>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</si>
  <si>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</si>
  <si>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</si>
  <si>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</si>
  <si>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</si>
  <si>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</si>
  <si>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</si>
  <si>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</si>
  <si>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</si>
  <si>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</si>
  <si>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</si>
  <si>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</si>
  <si>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</si>
  <si>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</si>
  <si>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</si>
  <si>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</si>
  <si>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</si>
  <si>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</si>
  <si>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</si>
  <si>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</si>
  <si>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</si>
  <si>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</si>
  <si>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</si>
  <si>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</si>
  <si>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</si>
  <si>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</si>
  <si>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</si>
  <si>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</si>
  <si>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</si>
  <si>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</si>
  <si>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</si>
  <si>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</si>
  <si>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</si>
  <si>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</si>
  <si>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</si>
  <si>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</si>
  <si>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</si>
  <si>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</si>
  <si>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</si>
  <si>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</si>
  <si>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</si>
  <si>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</si>
  <si>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</si>
  <si>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</si>
  <si>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</si>
  <si>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</si>
  <si>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</si>
  <si>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</si>
  <si>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</si>
  <si>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</si>
  <si>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</si>
  <si>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</si>
  <si>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</si>
  <si>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</si>
  <si>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</si>
  <si>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</si>
  <si>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</si>
  <si>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</si>
  <si>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</si>
  <si>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</si>
  <si>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</si>
  <si>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</si>
  <si>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</si>
  <si>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</si>
  <si>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</si>
  <si>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</si>
  <si>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</si>
  <si>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</si>
  <si>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</si>
  <si>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</si>
  <si>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</si>
  <si>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</si>
  <si>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</si>
  <si>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</si>
  <si>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</si>
  <si>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</si>
  <si>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</si>
  <si>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</si>
  <si>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</si>
  <si>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</si>
  <si>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</si>
  <si>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</si>
  <si>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</si>
  <si>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</si>
  <si>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</si>
  <si>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</si>
  <si>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</si>
  <si>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</si>
  <si>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</si>
  <si>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</si>
  <si>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</si>
  <si>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</si>
  <si>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</si>
  <si>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</si>
  <si>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</si>
  <si>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</si>
  <si>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</si>
  <si>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</si>
  <si>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</si>
  <si>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</si>
  <si>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</si>
  <si>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</si>
  <si>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</si>
  <si>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</si>
  <si>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</si>
  <si>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</si>
  <si>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</si>
  <si>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</si>
  <si>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</si>
  <si>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</si>
  <si>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</si>
  <si>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</si>
  <si>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</si>
  <si>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</si>
  <si>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</si>
  <si>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</si>
  <si>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</si>
  <si>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</si>
  <si>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</si>
  <si>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</si>
  <si>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</si>
  <si>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</si>
  <si>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</si>
  <si>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</si>
  <si>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</si>
  <si>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</si>
  <si>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</si>
  <si>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</si>
  <si>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</si>
  <si>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</si>
  <si>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</si>
  <si>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</si>
  <si>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</si>
  <si>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</si>
  <si>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</si>
  <si>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</si>
  <si>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</si>
  <si>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</si>
  <si>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</si>
  <si>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</si>
  <si>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</si>
  <si>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</si>
  <si>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</si>
  <si>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</si>
  <si>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</si>
  <si>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</si>
  <si>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</si>
  <si>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</si>
  <si>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</si>
  <si>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</si>
  <si>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</si>
  <si>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</si>
  <si>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</si>
  <si>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</si>
  <si>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</si>
  <si>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</si>
  <si>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</si>
  <si>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</si>
  <si>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</si>
  <si>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</si>
  <si>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</si>
  <si>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</si>
  <si>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</si>
  <si>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</si>
  <si>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</si>
  <si>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</si>
  <si>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</si>
  <si>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</si>
  <si>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</si>
  <si>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</si>
  <si>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</si>
  <si>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</si>
  <si>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</si>
  <si>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</si>
  <si>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</si>
  <si>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</si>
  <si>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</si>
  <si>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</si>
  <si>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</si>
  <si>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</si>
  <si>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</si>
  <si>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</si>
  <si>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</si>
  <si>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</si>
  <si>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</si>
  <si>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</si>
  <si>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</si>
  <si>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</si>
  <si>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</si>
  <si>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</si>
  <si>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</si>
  <si>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</si>
  <si>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</si>
  <si>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</si>
  <si>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</si>
  <si>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</si>
  <si>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</si>
  <si>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</si>
  <si>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</si>
  <si>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</si>
  <si>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</si>
  <si>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</si>
  <si>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</si>
  <si>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</si>
  <si>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</si>
  <si>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</si>
  <si>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</si>
  <si>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</si>
  <si>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</si>
  <si>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</si>
  <si>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</si>
  <si>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</si>
  <si>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</si>
  <si>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</si>
  <si>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</si>
  <si>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</si>
  <si>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</si>
  <si>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</si>
  <si>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</si>
  <si>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</si>
  <si>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</si>
  <si>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</si>
  <si>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</si>
  <si>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</si>
  <si>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</si>
  <si>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</si>
  <si>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</si>
  <si>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</si>
  <si>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</si>
  <si>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</si>
  <si>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</si>
  <si>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</si>
  <si>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</si>
  <si>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</si>
  <si>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</si>
  <si>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</si>
  <si>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</si>
  <si>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</si>
  <si>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</si>
  <si>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</si>
  <si>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</si>
  <si>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</si>
  <si>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</si>
  <si>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</si>
  <si>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</si>
  <si>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</si>
  <si>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</si>
  <si>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</si>
  <si>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</si>
  <si>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</si>
  <si>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</si>
  <si>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</si>
  <si>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</si>
  <si>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</si>
  <si>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</si>
  <si>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</si>
  <si>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</si>
  <si>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</si>
  <si>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</si>
  <si>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</si>
  <si>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</si>
  <si>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</si>
  <si>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</si>
  <si>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</si>
  <si>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</si>
  <si>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</si>
  <si>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</si>
  <si>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</si>
  <si>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</si>
  <si>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</si>
  <si>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</si>
  <si>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</si>
  <si>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</si>
  <si>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</si>
  <si>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</si>
  <si>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</si>
  <si>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</si>
  <si>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</si>
  <si>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</si>
  <si>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</si>
  <si>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</si>
  <si>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</si>
  <si>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</si>
  <si>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</si>
  <si>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</si>
  <si>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</si>
  <si>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</si>
  <si>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</si>
  <si>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</si>
  <si>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</si>
  <si>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</si>
  <si>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</si>
  <si>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</si>
  <si>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</si>
  <si>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</si>
  <si>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</si>
  <si>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</si>
  <si>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</si>
  <si>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</si>
  <si>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</si>
  <si>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</si>
  <si>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</si>
  <si>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</si>
  <si>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</si>
  <si>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</si>
  <si>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</si>
  <si>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</si>
  <si>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</si>
  <si>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</si>
  <si>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</si>
  <si>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</si>
  <si>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</si>
  <si>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</si>
  <si>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</si>
  <si>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</si>
  <si>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</si>
  <si>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</si>
  <si>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</si>
  <si>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</si>
  <si>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</si>
  <si>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</si>
  <si>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</si>
  <si>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</si>
  <si>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</si>
  <si>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</si>
  <si>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</si>
  <si>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</si>
  <si>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</si>
  <si>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</si>
  <si>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</si>
  <si>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</si>
  <si>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</si>
  <si>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</si>
  <si>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</si>
  <si>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</si>
  <si>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</si>
  <si>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</si>
  <si>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</si>
  <si>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</si>
  <si>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</si>
  <si>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</si>
  <si>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</si>
  <si>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</si>
  <si>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</si>
  <si>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</si>
  <si>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</si>
  <si>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</si>
  <si>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</si>
  <si>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</si>
  <si>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</si>
  <si>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</si>
  <si>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</si>
  <si>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</si>
  <si>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</si>
  <si>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</si>
  <si>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</si>
  <si>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</si>
  <si>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</si>
  <si>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</si>
  <si>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</si>
  <si>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</si>
  <si>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</si>
  <si>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</si>
  <si>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</si>
  <si>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</si>
  <si>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</si>
  <si>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</si>
  <si>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</si>
  <si>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</si>
  <si>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</si>
  <si>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</si>
  <si>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</si>
  <si>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</si>
  <si>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</si>
  <si>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</si>
  <si>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</si>
  <si>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</si>
  <si>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</si>
  <si>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</si>
  <si>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</si>
  <si>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</si>
  <si>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</si>
  <si>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</si>
  <si>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</si>
  <si>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</si>
  <si>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</si>
  <si>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</si>
  <si>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</si>
  <si>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</si>
  <si>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</si>
  <si>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</si>
  <si>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</si>
  <si>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</si>
  <si>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</si>
  <si>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</si>
  <si>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</si>
  <si>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</si>
  <si>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</si>
  <si>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</si>
  <si>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</si>
  <si>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</si>
  <si>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</si>
  <si>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</si>
  <si>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</si>
  <si>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</si>
  <si>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</si>
  <si>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</si>
  <si>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</si>
  <si>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</si>
  <si>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</si>
  <si>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</si>
  <si>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</si>
  <si>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</si>
  <si>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</si>
  <si>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</si>
  <si>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</si>
  <si>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</si>
  <si>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</si>
  <si>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</si>
  <si>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</si>
  <si>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</si>
  <si>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</si>
  <si>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</si>
  <si>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</si>
  <si>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</si>
  <si>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</si>
  <si>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</si>
  <si>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</si>
  <si>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</si>
  <si>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</si>
  <si>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</si>
  <si>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</si>
  <si>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</si>
  <si>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</si>
  <si>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</si>
  <si>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</si>
  <si>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</si>
  <si>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</si>
  <si>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</si>
  <si>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</si>
  <si>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</si>
  <si>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</si>
  <si>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</si>
  <si>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</si>
  <si>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</si>
  <si>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</si>
  <si>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</si>
  <si>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</si>
  <si>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</si>
  <si>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</si>
  <si>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</si>
  <si>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</si>
  <si>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</si>
  <si>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</si>
  <si>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</si>
  <si>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</si>
  <si>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</si>
  <si>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</si>
  <si>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</si>
  <si>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</si>
  <si>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</si>
  <si>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</si>
  <si>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</si>
  <si>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</si>
  <si>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</si>
  <si>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</si>
  <si>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</si>
  <si>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</si>
  <si>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</si>
  <si>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</si>
  <si>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</si>
  <si>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</si>
  <si>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</si>
  <si>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</si>
  <si>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</si>
  <si>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</si>
  <si>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</si>
  <si>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</si>
  <si>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</si>
  <si>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</si>
  <si>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</si>
  <si>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</si>
  <si>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</si>
  <si>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</si>
  <si>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</si>
  <si>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</si>
  <si>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</si>
  <si>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</si>
  <si>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</si>
  <si>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</si>
  <si>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</si>
  <si>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</si>
  <si>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</si>
  <si>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</si>
  <si>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</si>
  <si>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</si>
  <si>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</si>
  <si>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</si>
  <si>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</si>
  <si>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</si>
  <si>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</si>
  <si>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</si>
  <si>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</si>
  <si>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</si>
  <si>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</si>
  <si>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</si>
  <si>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</si>
  <si>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</si>
  <si>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</si>
  <si>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</si>
  <si>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</si>
  <si>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</si>
  <si>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</si>
  <si>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</si>
  <si>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</si>
  <si>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</si>
  <si>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</si>
  <si>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</si>
  <si>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</si>
  <si>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</si>
  <si>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</si>
  <si>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</si>
  <si>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</si>
  <si>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</si>
  <si>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</si>
  <si>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</si>
  <si>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</si>
  <si>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</si>
  <si>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</si>
  <si>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</si>
  <si>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</si>
  <si>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</si>
  <si>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</si>
  <si>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</si>
  <si>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</si>
  <si>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</si>
  <si>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</si>
  <si>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</si>
  <si>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</si>
  <si>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</si>
  <si>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</si>
  <si>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</si>
  <si>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</si>
  <si>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</si>
  <si>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</si>
  <si>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</si>
  <si>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</si>
  <si>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</si>
  <si>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</si>
  <si>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</si>
  <si>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</si>
  <si>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</si>
  <si>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</si>
  <si>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</si>
  <si>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</si>
  <si>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</si>
  <si>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</si>
  <si>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</si>
  <si>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</si>
  <si>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</si>
  <si>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</si>
  <si>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</si>
  <si>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</si>
  <si>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</si>
  <si>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</si>
  <si>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</si>
  <si>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</si>
  <si>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</si>
  <si>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</si>
  <si>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</si>
  <si>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</si>
  <si>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</si>
  <si>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</si>
  <si>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</si>
  <si>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</si>
  <si>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</si>
  <si>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</si>
  <si>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</si>
  <si>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</si>
  <si>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</si>
  <si>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</si>
  <si>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</si>
  <si>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</si>
  <si>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</si>
  <si>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</si>
  <si>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</si>
  <si>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</si>
  <si>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</si>
  <si>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</si>
  <si>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</si>
  <si>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</si>
  <si>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</si>
  <si>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</si>
  <si>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</si>
  <si>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</si>
  <si>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</si>
  <si>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</si>
  <si>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</si>
  <si>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</si>
  <si>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</si>
  <si>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</si>
  <si>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</si>
  <si>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</si>
  <si>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</si>
  <si>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</si>
  <si>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</si>
  <si>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</si>
  <si>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</si>
  <si>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</si>
  <si>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</si>
  <si>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</si>
  <si>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</si>
  <si>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</si>
  <si>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</si>
  <si>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</si>
  <si>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</si>
  <si>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</si>
  <si>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</si>
  <si>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</si>
  <si>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</si>
  <si>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</si>
  <si>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</si>
  <si>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</si>
  <si>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</si>
  <si>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</si>
  <si>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</si>
  <si>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</si>
  <si>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</si>
  <si>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</si>
  <si>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</si>
  <si>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</si>
  <si>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</si>
  <si>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</si>
  <si>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</si>
  <si>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</si>
  <si>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</si>
  <si>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</si>
  <si>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</si>
  <si>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</si>
  <si>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</si>
  <si>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</si>
  <si>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</si>
  <si>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</si>
  <si>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</si>
  <si>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</si>
  <si>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</si>
  <si>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</si>
  <si>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</si>
  <si>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</si>
  <si>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</si>
  <si>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</si>
  <si>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</si>
  <si>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</si>
  <si>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</si>
  <si>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</si>
  <si>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</si>
  <si>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</si>
  <si>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</si>
  <si>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</si>
  <si>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</si>
  <si>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</si>
  <si>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</si>
  <si>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</si>
  <si>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</si>
  <si>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</si>
  <si>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</si>
  <si>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</si>
  <si>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</si>
  <si>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</si>
  <si>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</si>
  <si>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</si>
  <si>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</si>
  <si>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</si>
  <si>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</si>
  <si>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</si>
  <si>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</si>
  <si>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</si>
  <si>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</si>
  <si>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</si>
  <si>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</si>
  <si>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</si>
  <si>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</si>
  <si>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</si>
  <si>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</si>
  <si>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</si>
  <si>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</si>
  <si>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</si>
  <si>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</si>
  <si>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</si>
  <si>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</si>
  <si>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</si>
  <si>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</si>
  <si>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</si>
  <si>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</si>
  <si>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</si>
  <si>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</si>
  <si>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</si>
  <si>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</si>
  <si>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</si>
  <si>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</si>
  <si>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</si>
  <si>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</si>
  <si>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</si>
  <si>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</si>
  <si>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</si>
  <si>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</si>
  <si>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</si>
  <si>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</si>
  <si>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</si>
  <si>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</si>
  <si>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</si>
  <si>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</si>
  <si>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</si>
  <si>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</si>
  <si>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</si>
  <si>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</si>
  <si>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</si>
  <si>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</si>
  <si>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</si>
  <si>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</si>
  <si>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</si>
  <si>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</si>
  <si>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</si>
  <si>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</si>
  <si>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</si>
  <si>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</si>
  <si>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</si>
  <si>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</si>
  <si>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</si>
  <si>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</si>
  <si>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</si>
  <si>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</si>
  <si>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</si>
  <si>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</si>
  <si>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</si>
  <si>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</si>
  <si>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</si>
  <si>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</si>
  <si>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</si>
  <si>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</si>
  <si>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</si>
  <si>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</si>
  <si>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</si>
  <si>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</si>
  <si>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</si>
  <si>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</si>
  <si>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</si>
  <si>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</si>
  <si>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</si>
  <si>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</si>
  <si>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</si>
  <si>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</si>
  <si>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</si>
  <si>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</si>
  <si>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</si>
  <si>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</si>
  <si>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</si>
  <si>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</si>
  <si>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</si>
  <si>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</si>
  <si>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</si>
  <si>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</si>
  <si>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</si>
  <si>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</si>
  <si>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</si>
  <si>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</si>
  <si>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</si>
  <si>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</si>
  <si>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</si>
  <si>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</si>
  <si>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</si>
  <si>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</si>
  <si>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</si>
  <si>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</si>
  <si>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</si>
  <si>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</si>
  <si>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</si>
  <si>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</si>
  <si>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</si>
  <si>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</si>
  <si>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</si>
  <si>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</si>
  <si>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</si>
  <si>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</si>
  <si>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</si>
  <si>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</si>
  <si>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</si>
  <si>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</si>
  <si>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</si>
  <si>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</si>
  <si>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</si>
  <si>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</si>
  <si>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</si>
  <si>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</si>
  <si>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</si>
  <si>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</si>
  <si>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</si>
  <si>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</si>
  <si>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</si>
  <si>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</si>
  <si>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</si>
  <si>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</si>
  <si>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</si>
  <si>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</si>
  <si>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</si>
  <si>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</si>
  <si>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</si>
  <si>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</si>
  <si>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</si>
  <si>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</si>
  <si>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</si>
  <si>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</si>
  <si>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</si>
  <si>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</si>
  <si>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</si>
  <si>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</si>
  <si>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</si>
  <si>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</si>
  <si>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</si>
  <si>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</si>
  <si>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</si>
  <si>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</si>
  <si>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</si>
  <si>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</si>
  <si>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</si>
  <si>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</si>
  <si>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</si>
  <si>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</si>
  <si>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</si>
  <si>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</si>
  <si>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</si>
  <si>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</si>
  <si>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</si>
  <si>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</si>
  <si>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</si>
  <si>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</si>
  <si>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</si>
  <si>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</si>
  <si>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</si>
  <si>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</si>
  <si>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</si>
  <si>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</si>
  <si>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</si>
  <si>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</si>
  <si>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</si>
  <si>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</si>
  <si>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</si>
  <si>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</si>
  <si>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</si>
  <si>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</si>
  <si>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</si>
  <si>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</si>
  <si>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</si>
  <si>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</si>
  <si>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</si>
  <si>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</si>
  <si>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</si>
  <si>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</si>
  <si>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</si>
  <si>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</si>
  <si>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</si>
  <si>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</si>
  <si>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</si>
  <si>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</si>
  <si>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</si>
  <si>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</si>
  <si>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</si>
  <si>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</si>
  <si>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</si>
  <si>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</si>
  <si>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</si>
  <si>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</si>
  <si>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</si>
  <si>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</si>
  <si>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</si>
  <si>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</si>
  <si>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</si>
  <si>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</si>
  <si>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</si>
  <si>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</si>
  <si>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</si>
  <si>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</si>
  <si>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</si>
  <si>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</si>
  <si>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</si>
  <si>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</si>
  <si>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</si>
  <si>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</si>
  <si>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</si>
  <si>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</si>
  <si>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</si>
  <si>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</si>
  <si>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</si>
  <si>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</si>
  <si>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</si>
  <si>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</si>
  <si>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</si>
  <si>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</si>
  <si>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</si>
  <si>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</si>
  <si>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</si>
  <si>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</si>
  <si>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</si>
  <si>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</si>
  <si>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</si>
  <si>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</si>
  <si>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</si>
  <si>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</si>
  <si>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</si>
  <si>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</si>
  <si>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</si>
  <si>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</si>
  <si>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</si>
  <si>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</si>
  <si>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</si>
  <si>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</si>
  <si>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</si>
  <si>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</si>
  <si>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</si>
  <si>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</si>
  <si>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</si>
  <si>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</si>
  <si>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</si>
  <si>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</si>
  <si>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</si>
  <si>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</si>
  <si>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</si>
  <si>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</si>
  <si>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</si>
  <si>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</si>
  <si>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</si>
  <si>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</si>
  <si>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</si>
  <si>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</si>
  <si>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</si>
  <si>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</si>
  <si>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</si>
  <si>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</si>
  <si>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</si>
  <si>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</si>
  <si>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</si>
  <si>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</si>
  <si>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</si>
  <si>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</si>
  <si>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</si>
  <si>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</si>
  <si>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</si>
  <si>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</si>
  <si>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</si>
  <si>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</si>
  <si>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</si>
  <si>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</si>
  <si>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</si>
  <si>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</si>
  <si>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</si>
  <si>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</si>
  <si>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</si>
  <si>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</si>
  <si>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</si>
  <si>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</si>
  <si>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</si>
  <si>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</si>
  <si>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</si>
  <si>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</si>
  <si>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</si>
  <si>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</si>
  <si>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</si>
  <si>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</si>
  <si>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</si>
  <si>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</si>
  <si>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</si>
  <si>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</si>
  <si>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</si>
  <si>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</si>
  <si>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</si>
  <si>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</si>
  <si>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</si>
  <si>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</si>
  <si>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</si>
  <si>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</si>
  <si>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</si>
  <si>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</si>
  <si>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</si>
  <si>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</si>
  <si>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</si>
  <si>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</si>
  <si>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</si>
  <si>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</si>
  <si>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</si>
  <si>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</si>
  <si>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</si>
  <si>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</si>
  <si>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</si>
  <si>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</si>
  <si>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</si>
  <si>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</si>
  <si>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</si>
  <si>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</si>
  <si>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</si>
  <si>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</si>
  <si>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</si>
  <si>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</si>
  <si>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</si>
  <si>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</si>
  <si>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</si>
  <si>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</si>
  <si>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</si>
  <si>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</si>
  <si>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</si>
  <si>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</si>
  <si>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</si>
  <si>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</si>
  <si>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</si>
  <si>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</si>
  <si>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</si>
  <si>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</si>
  <si>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</si>
  <si>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</si>
  <si>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</si>
  <si>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</si>
  <si>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</si>
  <si>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</si>
  <si>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</si>
  <si>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</si>
  <si>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</si>
  <si>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</si>
  <si>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</si>
  <si>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</si>
  <si>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</si>
  <si>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</si>
  <si>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</si>
  <si>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</si>
  <si>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</si>
  <si>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</si>
  <si>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</si>
  <si>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</si>
  <si>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</si>
  <si>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</si>
  <si>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</si>
  <si>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</si>
  <si>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</si>
  <si>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</si>
  <si>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</si>
  <si>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</si>
  <si>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</si>
  <si>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</si>
  <si>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</si>
  <si>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</si>
  <si>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</si>
  <si>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</si>
  <si>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</si>
  <si>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</si>
  <si>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</si>
  <si>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</si>
  <si>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</si>
  <si>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</si>
  <si>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</si>
  <si>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</si>
  <si>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</si>
  <si>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</si>
  <si>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</si>
  <si>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</si>
  <si>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</si>
  <si>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</si>
  <si>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</si>
  <si>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</si>
  <si>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</si>
  <si>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</si>
  <si>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</si>
  <si>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</si>
  <si>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</si>
  <si>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</si>
  <si>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</si>
  <si>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</si>
  <si>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</si>
  <si>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</si>
  <si>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</si>
  <si>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</si>
  <si>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</si>
  <si>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</si>
  <si>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</si>
  <si>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</si>
  <si>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</si>
  <si>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</si>
  <si>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</si>
  <si>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</si>
  <si>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</si>
  <si>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</si>
  <si>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</si>
  <si>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</si>
  <si>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</si>
  <si>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</si>
  <si>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</si>
  <si>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</si>
  <si>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</si>
  <si>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</si>
  <si>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</si>
  <si>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</si>
  <si>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</si>
  <si>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</si>
  <si>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</si>
  <si>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</si>
  <si>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</si>
  <si>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</si>
  <si>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</si>
  <si>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</si>
  <si>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</si>
  <si>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</si>
  <si>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</si>
  <si>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</si>
  <si>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</si>
  <si>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</si>
  <si>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</si>
  <si>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</si>
  <si>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</si>
  <si>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</si>
  <si>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</si>
  <si>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</si>
  <si>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</si>
  <si>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</si>
  <si>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</si>
  <si>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</si>
  <si>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</si>
  <si>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</si>
  <si>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</si>
  <si>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</si>
  <si>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</si>
  <si>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</si>
  <si>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</si>
  <si>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</si>
  <si>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</si>
  <si>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</si>
  <si>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</si>
  <si>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</si>
  <si>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</si>
  <si>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</si>
  <si>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</si>
  <si>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</si>
  <si>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</si>
  <si>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</si>
  <si>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</si>
  <si>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</si>
  <si>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</si>
  <si>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</si>
  <si>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</si>
  <si>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</si>
  <si>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</si>
  <si>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</si>
  <si>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</si>
  <si>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</si>
  <si>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</si>
  <si>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</si>
  <si>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</si>
  <si>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</si>
  <si>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</si>
  <si>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</si>
  <si>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</si>
  <si>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</si>
  <si>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</si>
  <si>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</si>
  <si>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</si>
  <si>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</si>
  <si>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</si>
  <si>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</si>
  <si>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</si>
  <si>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</si>
  <si>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</si>
  <si>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</si>
  <si>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</si>
  <si>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</si>
  <si>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</si>
  <si>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</si>
  <si>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</si>
  <si>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</si>
  <si>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</si>
  <si>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</si>
  <si>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</si>
  <si>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</si>
  <si>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</si>
  <si>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</si>
  <si>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</si>
  <si>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</si>
  <si>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</si>
  <si>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</si>
  <si>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</si>
  <si>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</si>
  <si>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</si>
  <si>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</si>
  <si>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</si>
  <si>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</si>
  <si>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</si>
  <si>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</si>
  <si>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</si>
  <si>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</si>
  <si>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</si>
  <si>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</si>
  <si>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</si>
  <si>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</si>
  <si>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</si>
  <si>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</si>
  <si>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</si>
  <si>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</si>
  <si>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</si>
  <si>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</si>
  <si>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</si>
  <si>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</si>
  <si>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</si>
  <si>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</si>
  <si>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</si>
  <si>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</si>
  <si>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</si>
  <si>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</si>
  <si>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</si>
  <si>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</si>
  <si>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</si>
  <si>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</si>
  <si>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</si>
  <si>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</si>
  <si>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</si>
  <si>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</si>
  <si>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</si>
  <si>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</si>
  <si>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</si>
  <si>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</si>
  <si>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</si>
  <si>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</si>
  <si>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</si>
  <si>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</si>
  <si>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</si>
  <si>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</si>
  <si>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</si>
  <si>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</si>
  <si>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</si>
  <si>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</si>
  <si>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</si>
  <si>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</si>
  <si>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</si>
  <si>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</si>
  <si>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</si>
  <si>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</si>
  <si>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</si>
  <si>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</si>
  <si>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</si>
  <si>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</si>
  <si>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</si>
  <si>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</si>
  <si>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</si>
  <si>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</si>
  <si>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</si>
  <si>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</si>
  <si>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</si>
  <si>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</si>
  <si>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</si>
  <si>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</si>
  <si>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</si>
  <si>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</si>
  <si>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</si>
  <si>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</si>
  <si>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</si>
  <si>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</si>
  <si>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</si>
  <si>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</si>
  <si>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</si>
  <si>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</si>
  <si>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</si>
  <si>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</si>
  <si>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</si>
  <si>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</si>
  <si>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</si>
  <si>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</si>
  <si>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</si>
  <si>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</si>
  <si>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</si>
  <si>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</si>
  <si>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</si>
  <si>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</si>
  <si>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</si>
  <si>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</si>
  <si>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</si>
  <si>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</si>
  <si>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</si>
  <si>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</si>
  <si>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</si>
  <si>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</si>
  <si>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</si>
  <si>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</si>
  <si>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</si>
  <si>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</si>
  <si>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</si>
  <si>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</si>
  <si>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</si>
  <si>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</si>
  <si>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</si>
  <si>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</si>
  <si>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</si>
  <si>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</si>
  <si>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</si>
  <si>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</si>
  <si>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</si>
  <si>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</si>
  <si>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</si>
  <si>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</si>
  <si>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</si>
  <si>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</si>
  <si>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</si>
  <si>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</si>
  <si>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</si>
  <si>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</si>
  <si>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</si>
  <si>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</si>
  <si>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</si>
  <si>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</si>
  <si>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</si>
  <si>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</si>
  <si>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</si>
  <si>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</si>
  <si>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</si>
  <si>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</si>
  <si>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</si>
  <si>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</si>
  <si>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</si>
  <si>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</si>
  <si>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</si>
  <si>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</si>
  <si>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</si>
  <si>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</si>
  <si>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</si>
  <si>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</si>
  <si>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</si>
  <si>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</si>
  <si>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</si>
  <si>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</si>
  <si>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</si>
  <si>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</si>
  <si>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</si>
  <si>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</si>
  <si>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</si>
  <si>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</si>
  <si>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</si>
  <si>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</si>
  <si>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</si>
  <si>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</si>
  <si>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</si>
  <si>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</si>
  <si>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</si>
  <si>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</si>
  <si>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</si>
  <si>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</si>
  <si>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</si>
  <si>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</si>
  <si>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</si>
  <si>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</si>
  <si>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</si>
  <si>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</si>
  <si>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</si>
  <si>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</si>
  <si>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</si>
  <si>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</si>
  <si>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</si>
  <si>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</si>
  <si>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</si>
  <si>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</si>
  <si>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</si>
  <si>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</si>
  <si>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</si>
  <si>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</si>
  <si>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</si>
  <si>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</si>
  <si>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</si>
  <si>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</si>
  <si>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</si>
  <si>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</si>
  <si>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</si>
  <si>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</si>
  <si>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</si>
  <si>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</si>
  <si>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</si>
  <si>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</si>
  <si>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</si>
  <si>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</si>
  <si>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</si>
  <si>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</si>
  <si>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</si>
  <si>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</si>
  <si>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</si>
  <si>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</si>
  <si>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</si>
  <si>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</si>
  <si>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</si>
  <si>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</si>
  <si>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</si>
  <si>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</si>
  <si>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</si>
  <si>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</si>
  <si>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</si>
  <si>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</si>
  <si>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</si>
  <si>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</si>
  <si>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</si>
  <si>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</si>
  <si>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</si>
  <si>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</si>
  <si>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</si>
  <si>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</si>
  <si>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</si>
  <si>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</si>
  <si>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</si>
  <si>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</si>
  <si>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</si>
  <si>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</si>
  <si>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</si>
  <si>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</si>
  <si>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</si>
  <si>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</si>
  <si>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</si>
  <si>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</si>
  <si>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</si>
  <si>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</si>
  <si>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</si>
  <si>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</si>
  <si>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</si>
  <si>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</si>
  <si>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</si>
  <si>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</si>
  <si>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</si>
  <si>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</si>
  <si>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</si>
  <si>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</si>
  <si>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</si>
  <si>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</si>
  <si>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</si>
  <si>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</si>
  <si>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</si>
  <si>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</si>
  <si>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</si>
  <si>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</si>
  <si>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</si>
  <si>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</si>
  <si>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</si>
  <si>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</si>
  <si>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</si>
  <si>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</si>
  <si>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</si>
  <si>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</si>
  <si>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</si>
  <si>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</si>
  <si>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</si>
  <si>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</si>
  <si>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</si>
  <si>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</si>
  <si>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</si>
  <si>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</si>
  <si>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</si>
  <si>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</si>
  <si>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</si>
  <si>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</si>
  <si>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</si>
  <si>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</si>
  <si>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</si>
  <si>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</si>
  <si>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</si>
  <si>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</si>
  <si>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</si>
  <si>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</si>
  <si>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</si>
  <si>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</si>
  <si>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</si>
  <si>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</si>
  <si>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</si>
  <si>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</si>
  <si>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</si>
  <si>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</si>
  <si>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</si>
  <si>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</si>
  <si>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</si>
  <si>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</si>
  <si>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</si>
  <si>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</si>
  <si>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</si>
  <si>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</si>
  <si>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</si>
  <si>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</si>
  <si>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</si>
  <si>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</si>
  <si>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</si>
  <si>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</si>
  <si>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</si>
  <si>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</si>
  <si>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</si>
  <si>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</si>
  <si>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</si>
  <si>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</si>
  <si>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</si>
  <si>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</si>
  <si>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</si>
  <si>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</si>
  <si>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</si>
  <si>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</si>
  <si>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</si>
  <si>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</si>
  <si>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</si>
  <si>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</si>
  <si>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</si>
  <si>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</si>
  <si>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</si>
  <si>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</si>
  <si>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</si>
  <si>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</si>
  <si>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</si>
  <si>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</si>
  <si>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</si>
  <si>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</si>
  <si>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</si>
  <si>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</si>
  <si>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</si>
  <si>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</si>
  <si>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</si>
  <si>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</si>
  <si>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</si>
  <si>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</si>
  <si>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</si>
  <si>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</si>
  <si>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</si>
  <si>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</si>
  <si>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</si>
  <si>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</si>
  <si>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</si>
  <si>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</si>
  <si>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</si>
  <si>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</si>
  <si>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</si>
  <si>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</si>
  <si>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</si>
  <si>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</si>
  <si>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</si>
  <si>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</si>
  <si>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</si>
  <si>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</si>
  <si>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</si>
  <si>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</si>
  <si>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</si>
  <si>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</si>
  <si>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</si>
  <si>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</si>
  <si>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</si>
  <si>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</si>
  <si>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</si>
  <si>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</si>
  <si>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</si>
  <si>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</si>
  <si>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</si>
  <si>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</si>
  <si>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</si>
  <si>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</si>
  <si>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</si>
  <si>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</si>
  <si>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</si>
  <si>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</si>
  <si>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</si>
  <si>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</si>
  <si>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</si>
  <si>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</si>
  <si>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</si>
  <si>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</si>
  <si>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</si>
  <si>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</si>
  <si>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</si>
  <si>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</si>
  <si>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</si>
  <si>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</si>
  <si>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</si>
  <si>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</si>
  <si>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</si>
  <si>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</si>
  <si>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</si>
  <si>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</si>
  <si>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</si>
  <si>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</si>
  <si>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</si>
  <si>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</si>
  <si>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</si>
  <si>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</si>
  <si>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</si>
  <si>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</si>
  <si>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</si>
  <si>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</si>
  <si>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</si>
  <si>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</si>
  <si>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</si>
  <si>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</si>
  <si>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</si>
  <si>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</si>
  <si>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</si>
  <si>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</si>
  <si>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</si>
  <si>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</si>
  <si>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</si>
  <si>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</si>
  <si>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</si>
  <si>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</si>
  <si>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</si>
  <si>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</si>
  <si>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</si>
  <si>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</si>
  <si>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</si>
  <si>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</si>
  <si>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</si>
  <si>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</si>
  <si>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</si>
  <si>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</si>
  <si>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</si>
  <si>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</si>
  <si>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</si>
  <si>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</si>
  <si>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</si>
  <si>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</si>
  <si>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</si>
  <si>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</si>
  <si>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</si>
  <si>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</si>
  <si>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</si>
  <si>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</si>
  <si>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</si>
  <si>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</si>
  <si>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</si>
  <si>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</si>
  <si>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</si>
  <si>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</si>
  <si>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</si>
  <si>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</si>
  <si>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</si>
  <si>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</si>
  <si>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</si>
  <si>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</si>
  <si>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</si>
  <si>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</si>
  <si>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</si>
  <si>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</si>
  <si>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</si>
  <si>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</si>
  <si>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</si>
  <si>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</si>
  <si>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</si>
  <si>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</si>
  <si>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</si>
  <si>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</si>
  <si>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</si>
  <si>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</si>
  <si>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</si>
  <si>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</si>
  <si>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</si>
  <si>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</si>
  <si>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</si>
  <si>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</si>
  <si>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</si>
  <si>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</si>
  <si>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</si>
  <si>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</si>
  <si>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</si>
  <si>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</si>
  <si>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</si>
  <si>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</si>
  <si>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</si>
  <si>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</si>
  <si>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</si>
  <si>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</si>
  <si>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</si>
  <si>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</si>
  <si>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</si>
  <si>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</si>
  <si>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</si>
  <si>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</si>
  <si>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</si>
  <si>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</si>
  <si>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</si>
  <si>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</si>
  <si>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</si>
  <si>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</si>
  <si>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</si>
  <si>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</si>
  <si>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</si>
  <si>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</si>
  <si>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</si>
  <si>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</si>
  <si>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</si>
  <si>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</si>
  <si>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</si>
  <si>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</si>
  <si>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</si>
  <si>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</si>
  <si>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</si>
  <si>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</si>
  <si>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</si>
  <si>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</si>
  <si>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</si>
  <si>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</si>
  <si>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</si>
  <si>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</si>
  <si>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</si>
  <si>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</si>
  <si>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</si>
  <si>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</si>
  <si>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</si>
  <si>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</si>
  <si>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</si>
  <si>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</si>
  <si>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</si>
  <si>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</si>
  <si>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</si>
  <si>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</si>
  <si>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</si>
  <si>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</si>
  <si>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</si>
  <si>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</si>
  <si>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</si>
  <si>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</si>
  <si>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</si>
  <si>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</si>
  <si>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</si>
  <si>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</si>
  <si>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</si>
  <si>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</si>
  <si>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</si>
  <si>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</si>
  <si>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</si>
  <si>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</si>
  <si>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</si>
  <si>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</si>
  <si>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</si>
  <si>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</si>
  <si>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</si>
  <si>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</si>
  <si>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</si>
  <si>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</si>
  <si>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</si>
  <si>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</si>
  <si>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</si>
  <si>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</si>
  <si>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</si>
  <si>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</si>
  <si>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</si>
  <si>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</si>
  <si>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</si>
  <si>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</si>
  <si>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</si>
  <si>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</si>
  <si>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</si>
  <si>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</si>
  <si>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</si>
  <si>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</si>
  <si>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</si>
  <si>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</si>
  <si>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</si>
  <si>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</si>
  <si>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</si>
  <si>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</si>
  <si>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</si>
  <si>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</si>
  <si>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</si>
  <si>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</si>
  <si>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</si>
  <si>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</si>
  <si>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</si>
  <si>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</si>
  <si>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</si>
  <si>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</si>
  <si>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</si>
  <si>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</si>
  <si>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</si>
  <si>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</si>
  <si>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</si>
  <si>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</si>
  <si>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</si>
  <si>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</si>
  <si>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</si>
  <si>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</si>
  <si>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</si>
  <si>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</si>
  <si>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</si>
  <si>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</si>
  <si>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</si>
  <si>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</si>
  <si>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</si>
  <si>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</si>
  <si>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</si>
  <si>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</si>
  <si>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</si>
  <si>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</si>
  <si>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</si>
  <si>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</si>
  <si>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</si>
  <si>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</si>
  <si>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</si>
  <si>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</si>
  <si>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</si>
  <si>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</si>
  <si>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</si>
  <si>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</si>
  <si>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</si>
  <si>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</si>
  <si>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</si>
  <si>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</si>
  <si>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</si>
  <si>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</si>
  <si>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</si>
  <si>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</si>
  <si>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</si>
  <si>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</si>
  <si>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</si>
  <si>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</si>
  <si>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</si>
  <si>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</si>
  <si>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</si>
  <si>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</si>
  <si>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</si>
  <si>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</si>
  <si>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</si>
  <si>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</si>
  <si>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</si>
  <si>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</si>
  <si>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</si>
  <si>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</si>
  <si>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</si>
  <si>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</si>
  <si>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</si>
  <si>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</si>
  <si>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</si>
  <si>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</si>
  <si>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</si>
  <si>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</si>
  <si>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</si>
  <si>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</si>
  <si>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</si>
  <si>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</si>
  <si>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</si>
  <si>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</si>
  <si>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</si>
  <si>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</si>
  <si>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</si>
  <si>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</si>
  <si>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</si>
  <si>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</si>
  <si>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</si>
  <si>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</si>
  <si>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</si>
  <si>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</si>
  <si>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</si>
  <si>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</si>
  <si>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</si>
  <si>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</si>
  <si>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</si>
  <si>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</si>
  <si>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</si>
  <si>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</si>
  <si>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</si>
  <si>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</si>
  <si>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</si>
  <si>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</si>
  <si>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</si>
  <si>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</si>
  <si>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</si>
  <si>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</si>
  <si>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</si>
  <si>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</si>
  <si>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</si>
  <si>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</si>
  <si>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</si>
  <si>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</si>
  <si>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</si>
  <si>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</si>
  <si>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</si>
  <si>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</si>
  <si>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</si>
  <si>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</si>
  <si>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</si>
  <si>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</si>
  <si>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</si>
  <si>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</si>
  <si>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</si>
  <si>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</si>
  <si>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</si>
  <si>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</si>
  <si>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</si>
  <si>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</si>
  <si>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</si>
  <si>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</si>
  <si>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</si>
  <si>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</si>
  <si>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</si>
  <si>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</si>
  <si>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</si>
  <si>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</si>
  <si>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</si>
  <si>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</si>
  <si>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</si>
  <si>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</si>
  <si>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</si>
  <si>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</si>
  <si>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</si>
  <si>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</si>
  <si>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</si>
  <si>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</si>
  <si>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</si>
  <si>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</si>
  <si>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</si>
  <si>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</si>
  <si>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</si>
  <si>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</si>
  <si>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</si>
  <si>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</si>
  <si>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</si>
  <si>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</si>
  <si>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</si>
  <si>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</si>
  <si>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</si>
  <si>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</si>
  <si>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</si>
  <si>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</si>
  <si>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</si>
  <si>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</si>
  <si>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</si>
  <si>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</si>
  <si>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</si>
  <si>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</si>
  <si>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</si>
  <si>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</si>
  <si>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</si>
  <si>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</si>
  <si>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</si>
  <si>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</si>
  <si>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</si>
  <si>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</si>
  <si>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</si>
  <si>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</si>
  <si>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</si>
  <si>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</si>
  <si>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</si>
  <si>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</si>
  <si>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</si>
  <si>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</si>
  <si>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</si>
  <si>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</si>
  <si>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</si>
  <si>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</si>
  <si>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</si>
  <si>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</si>
  <si>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</si>
  <si>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</si>
  <si>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</si>
  <si>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</si>
  <si>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</si>
  <si>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</si>
  <si>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</si>
  <si>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</si>
  <si>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</si>
  <si>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</si>
  <si>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</si>
  <si>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</si>
  <si>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</si>
  <si>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</si>
  <si>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</si>
  <si>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</si>
  <si>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</si>
  <si>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</si>
  <si>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</si>
  <si>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</si>
  <si>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</si>
  <si>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</si>
  <si>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</si>
  <si>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</si>
  <si>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</si>
  <si>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</si>
  <si>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</si>
  <si>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</si>
  <si>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</si>
  <si>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</si>
  <si>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</si>
  <si>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</si>
  <si>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</si>
  <si>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</si>
  <si>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</si>
  <si>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</si>
  <si>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</si>
  <si>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</si>
  <si>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</si>
  <si>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</si>
  <si>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</si>
  <si>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</si>
  <si>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</si>
  <si>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</si>
  <si>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</si>
  <si>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</si>
  <si>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</si>
  <si>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</si>
  <si>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</si>
  <si>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</si>
  <si>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</si>
  <si>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</si>
  <si>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</si>
  <si>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</si>
  <si>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</si>
  <si>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</si>
  <si>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</si>
  <si>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</si>
  <si>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</si>
  <si>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</si>
  <si>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</si>
  <si>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</si>
  <si>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</si>
  <si>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</si>
  <si>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</si>
  <si>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</si>
  <si>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</si>
  <si>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</si>
  <si>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</si>
  <si>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</si>
  <si>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</si>
  <si>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</si>
  <si>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</si>
  <si>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</si>
  <si>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</si>
  <si>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</si>
  <si>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</si>
  <si>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</si>
  <si>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</si>
  <si>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</si>
  <si>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</si>
  <si>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</si>
  <si>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</si>
  <si>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</si>
  <si>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</si>
  <si>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</si>
  <si>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</si>
  <si>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</si>
  <si>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</si>
  <si>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</si>
  <si>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</si>
  <si>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</si>
  <si>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</si>
  <si>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</si>
  <si>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</si>
  <si>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</si>
  <si>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</si>
  <si>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</si>
  <si>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</si>
  <si>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</si>
  <si>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</si>
  <si>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</si>
  <si>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</si>
  <si>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</si>
  <si>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</si>
  <si>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</si>
  <si>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</si>
  <si>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</si>
  <si>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</si>
  <si>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</si>
  <si>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</si>
  <si>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</si>
  <si>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</si>
  <si>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</si>
  <si>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</si>
  <si>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</si>
  <si>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</si>
  <si>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</si>
  <si>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</si>
  <si>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</si>
  <si>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</si>
  <si>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</si>
  <si>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</si>
  <si>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</si>
  <si>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</si>
  <si>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</si>
  <si>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</si>
  <si>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</si>
  <si>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</si>
  <si>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</si>
  <si>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</si>
  <si>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</si>
  <si>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</si>
  <si>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</si>
  <si>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</si>
  <si>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</si>
  <si>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</si>
  <si>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</si>
  <si>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</si>
  <si>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</si>
  <si>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</si>
  <si>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</si>
  <si>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</si>
  <si>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</si>
  <si>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</si>
  <si>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</si>
  <si>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</si>
  <si>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</si>
  <si>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</si>
  <si>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</si>
  <si>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</si>
  <si>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</si>
  <si>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</si>
  <si>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</si>
  <si>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</si>
  <si>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</si>
  <si>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</si>
  <si>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</si>
  <si>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</si>
  <si>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</si>
  <si>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</si>
  <si>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</si>
  <si>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</si>
  <si>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</si>
  <si>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</si>
  <si>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</si>
  <si>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</si>
  <si>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</si>
  <si>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</si>
  <si>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</si>
  <si>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</si>
  <si>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</si>
  <si>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</si>
  <si>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</si>
  <si>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</si>
  <si>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</si>
  <si>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</si>
  <si>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</si>
  <si>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</si>
  <si>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</si>
  <si>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</si>
  <si>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</si>
  <si>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</si>
  <si>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</si>
  <si>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</si>
  <si>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</si>
  <si>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</si>
  <si>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</si>
  <si>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</si>
  <si>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</si>
  <si>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</si>
  <si>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</si>
  <si>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</si>
  <si>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</si>
  <si>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</si>
  <si>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</si>
  <si>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</si>
  <si>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</si>
  <si>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</si>
  <si>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</si>
  <si>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</si>
  <si>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</si>
  <si>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</si>
  <si>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</si>
  <si>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</si>
  <si>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</si>
  <si>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</si>
  <si>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</si>
  <si>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</si>
  <si>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</si>
  <si>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</si>
  <si>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</si>
  <si>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</si>
  <si>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</si>
  <si>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</si>
  <si>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</si>
  <si>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</si>
  <si>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</si>
  <si>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</si>
  <si>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</si>
  <si>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</si>
  <si>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</si>
  <si>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</si>
  <si>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</si>
  <si>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</si>
  <si>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</si>
  <si>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</si>
  <si>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</si>
  <si>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</si>
  <si>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</si>
  <si>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</si>
  <si>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</si>
  <si>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</si>
  <si>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</si>
  <si>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</si>
  <si>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</si>
  <si>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</si>
  <si>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</si>
  <si>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</si>
  <si>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</si>
  <si>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</si>
  <si>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</si>
  <si>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</si>
  <si>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</si>
  <si>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</si>
  <si>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</si>
  <si>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</si>
  <si>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</si>
  <si>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</si>
  <si>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</si>
  <si>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</si>
  <si>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</si>
  <si>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</si>
  <si>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</si>
  <si>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</si>
  <si>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</si>
  <si>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</si>
  <si>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</si>
  <si>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</si>
  <si>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</si>
  <si>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</si>
  <si>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</si>
  <si>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</si>
  <si>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</si>
  <si>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</si>
  <si>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</si>
  <si>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</si>
  <si>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</si>
  <si>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</si>
  <si>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</si>
  <si>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</si>
  <si>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</si>
  <si>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</si>
  <si>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</si>
  <si>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</si>
  <si>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</si>
  <si>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</si>
  <si>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</si>
  <si>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</si>
  <si>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</si>
  <si>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</si>
  <si>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</si>
  <si>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</si>
  <si>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</si>
  <si>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</si>
  <si>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</si>
  <si>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</si>
  <si>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</si>
  <si>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</si>
  <si>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</si>
  <si>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</si>
  <si>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</si>
  <si>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</si>
  <si>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</si>
  <si>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</si>
  <si>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</si>
  <si>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</si>
  <si>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</si>
  <si>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</si>
  <si>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</si>
  <si>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</si>
  <si>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</si>
  <si>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</si>
  <si>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</si>
  <si>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</si>
  <si>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</si>
  <si>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</si>
  <si>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</si>
  <si>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</si>
  <si>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</si>
  <si>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</si>
  <si>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</si>
  <si>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</si>
  <si>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</si>
  <si>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</si>
  <si>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</si>
  <si>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</si>
  <si>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</si>
  <si>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</si>
  <si>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</si>
  <si>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</si>
  <si>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</si>
  <si>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</si>
  <si>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</si>
  <si>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</si>
  <si>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</si>
  <si>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</si>
  <si>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</si>
  <si>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</si>
  <si>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</si>
  <si>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</si>
  <si>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</si>
  <si>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</si>
  <si>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</si>
  <si>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</si>
  <si>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</si>
  <si>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</si>
  <si>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</si>
  <si>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</si>
  <si>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</si>
  <si>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</si>
  <si>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</si>
  <si>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</si>
  <si>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</si>
  <si>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</si>
  <si>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</si>
  <si>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</si>
  <si>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</si>
  <si>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</si>
  <si>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</si>
  <si>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</si>
  <si>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</si>
  <si>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</si>
  <si>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</si>
  <si>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</si>
  <si>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</si>
  <si>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</si>
  <si>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</si>
  <si>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</si>
  <si>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</si>
  <si>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</si>
  <si>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</si>
  <si>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</si>
  <si>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</si>
  <si>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</si>
  <si>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</si>
  <si>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</si>
  <si>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</si>
  <si>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</si>
  <si>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</si>
  <si>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</si>
  <si>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</si>
  <si>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</si>
  <si>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</si>
  <si>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</si>
  <si>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</si>
  <si>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</si>
  <si>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</si>
  <si>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</si>
  <si>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</si>
  <si>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</si>
  <si>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</si>
  <si>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</si>
  <si>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</si>
  <si>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</si>
  <si>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</si>
  <si>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</si>
  <si>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</si>
  <si>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</si>
  <si>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</si>
  <si>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</si>
  <si>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</si>
  <si>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</si>
  <si>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</si>
  <si>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</si>
  <si>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</si>
  <si>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</si>
  <si>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</si>
  <si>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</si>
  <si>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</si>
  <si>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</si>
  <si>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</si>
  <si>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</si>
  <si>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</si>
  <si>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</si>
  <si>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</si>
  <si>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</si>
  <si>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</si>
  <si>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</si>
  <si>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</si>
  <si>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</si>
  <si>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</si>
  <si>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</si>
  <si>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</si>
  <si>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</si>
  <si>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</si>
  <si>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</si>
  <si>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</si>
  <si>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</si>
  <si>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</si>
  <si>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</si>
  <si>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</si>
  <si>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</si>
  <si>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</si>
  <si>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</si>
  <si>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</si>
  <si>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</si>
  <si>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</si>
  <si>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</si>
  <si>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</si>
  <si>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</si>
  <si>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</si>
  <si>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</si>
  <si>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</si>
  <si>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</si>
  <si>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</si>
  <si>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</si>
  <si>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</si>
  <si>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</si>
  <si>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</si>
  <si>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</si>
  <si>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</si>
  <si>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</si>
  <si>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</si>
  <si>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</si>
  <si>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</si>
  <si>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</si>
  <si>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</si>
  <si>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</si>
  <si>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</si>
  <si>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</si>
  <si>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</si>
  <si>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</si>
  <si>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</si>
  <si>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</si>
  <si>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</si>
  <si>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</si>
  <si>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</si>
  <si>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</si>
  <si>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</si>
  <si>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</si>
  <si>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</si>
  <si>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</si>
  <si>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</si>
  <si>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</si>
  <si>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</si>
  <si>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</si>
  <si>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</si>
  <si>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</si>
  <si>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</si>
  <si>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</si>
  <si>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</si>
  <si>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</si>
  <si>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</si>
  <si>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</si>
  <si>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</si>
  <si>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</si>
  <si>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</si>
  <si>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</si>
  <si>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</si>
  <si>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</si>
  <si>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</si>
  <si>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</si>
  <si>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</si>
  <si>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</si>
  <si>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</si>
  <si>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</si>
  <si>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</si>
  <si>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</si>
  <si>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</si>
  <si>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</si>
  <si>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</si>
  <si>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</si>
  <si>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</si>
  <si>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</si>
  <si>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</si>
  <si>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</si>
  <si>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</si>
  <si>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</si>
  <si>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</si>
  <si>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</si>
  <si>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</si>
  <si>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</si>
  <si>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</si>
  <si>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</si>
  <si>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</si>
  <si>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</si>
  <si>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</si>
  <si>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</si>
  <si>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</si>
  <si>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</si>
  <si>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</si>
  <si>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</si>
  <si>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</si>
  <si>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</si>
  <si>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</si>
  <si>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</si>
  <si>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</si>
  <si>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</si>
  <si>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</si>
  <si>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</si>
  <si>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</si>
  <si>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</si>
  <si>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</si>
  <si>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</si>
  <si>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</si>
  <si>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</si>
  <si>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</si>
  <si>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</si>
  <si>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</si>
  <si>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</si>
  <si>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</si>
  <si>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</si>
  <si>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</si>
  <si>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</si>
  <si>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</si>
  <si>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</si>
  <si>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</si>
  <si>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</si>
  <si>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</si>
  <si>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</si>
  <si>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</si>
  <si>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</si>
  <si>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</si>
  <si>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</si>
  <si>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</si>
  <si>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</si>
  <si>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</si>
  <si>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</si>
  <si>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</si>
  <si>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</si>
  <si>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</si>
  <si>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</si>
  <si>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</si>
  <si>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</si>
  <si>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</si>
  <si>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</si>
  <si>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</si>
  <si>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</si>
  <si>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</si>
  <si>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</si>
  <si>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</si>
  <si>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</si>
  <si>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</si>
  <si>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</si>
  <si>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</si>
  <si>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</si>
  <si>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</si>
  <si>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</si>
  <si>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</si>
  <si>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</si>
  <si>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</si>
  <si>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</si>
  <si>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</si>
  <si>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</si>
  <si>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</si>
  <si>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</si>
  <si>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</si>
  <si>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</si>
  <si>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</si>
  <si>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</si>
  <si>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</si>
  <si>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</si>
  <si>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</si>
  <si>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</si>
  <si>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</si>
  <si>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</si>
  <si>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</si>
  <si>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</si>
  <si>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</si>
  <si>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</si>
  <si>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</si>
  <si>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</si>
  <si>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</si>
  <si>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</si>
  <si>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</si>
  <si>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</si>
  <si>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</si>
  <si>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</si>
  <si>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</si>
  <si>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</si>
  <si>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</si>
  <si>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</si>
  <si>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</si>
  <si>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</si>
  <si>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</si>
  <si>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</si>
  <si>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</si>
  <si>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</si>
  <si>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</si>
  <si>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</si>
  <si>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</si>
  <si>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</si>
  <si>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</si>
  <si>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</si>
  <si>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</si>
  <si>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</si>
  <si>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</si>
  <si>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</si>
  <si>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</si>
  <si>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</si>
  <si>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</si>
  <si>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</si>
  <si>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</si>
  <si>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</si>
  <si>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</si>
  <si>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</si>
  <si>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</si>
  <si>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</si>
  <si>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</si>
  <si>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</si>
  <si>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</si>
  <si>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</si>
  <si>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</si>
  <si>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</si>
  <si>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</si>
  <si>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</si>
  <si>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</si>
  <si>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</si>
  <si>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</si>
  <si>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</si>
  <si>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</si>
  <si>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</si>
  <si>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</si>
  <si>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</si>
  <si>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</si>
  <si>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</si>
  <si>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</si>
  <si>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</si>
  <si>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</si>
  <si>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</si>
  <si>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</si>
  <si>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</si>
  <si>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</si>
  <si>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</si>
  <si>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</si>
  <si>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</si>
  <si>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</si>
  <si>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</si>
  <si>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</si>
  <si>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</si>
  <si>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</si>
  <si>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</si>
  <si>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</si>
  <si>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</si>
  <si>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</si>
  <si>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</si>
  <si>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</si>
  <si>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</si>
  <si>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</si>
  <si>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</si>
  <si>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</si>
  <si>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</si>
  <si>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</si>
  <si>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</si>
  <si>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</si>
  <si>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</si>
  <si>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</si>
  <si>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</si>
  <si>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</si>
  <si>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</si>
  <si>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</si>
  <si>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</si>
  <si>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</si>
  <si>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</si>
  <si>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</si>
  <si>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</si>
  <si>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</si>
  <si>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</si>
  <si>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</si>
  <si>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</si>
  <si>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</si>
  <si>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</si>
  <si>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</si>
  <si>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</si>
  <si>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</si>
  <si>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</si>
  <si>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</si>
  <si>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</si>
  <si>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</si>
  <si>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</si>
  <si>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</si>
  <si>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</si>
  <si>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</si>
  <si>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</si>
  <si>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</si>
  <si>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</si>
  <si>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</si>
  <si>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</si>
  <si>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</si>
  <si>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</si>
  <si>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</si>
  <si>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</si>
  <si>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</si>
  <si>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</si>
  <si>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</si>
  <si>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</si>
  <si>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</si>
  <si>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</si>
  <si>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</si>
  <si>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</si>
  <si>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</si>
  <si>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</si>
  <si>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</si>
  <si>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</si>
  <si>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</si>
  <si>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</si>
  <si>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</si>
  <si>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</si>
  <si>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</si>
  <si>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</si>
  <si>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</si>
  <si>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</si>
  <si>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</si>
  <si>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</si>
  <si>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</si>
  <si>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</si>
  <si>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</si>
  <si>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</si>
  <si>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</si>
  <si>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</si>
  <si>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</si>
  <si>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</si>
  <si>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</si>
  <si>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</si>
  <si>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</si>
  <si>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</si>
  <si>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</si>
  <si>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</si>
  <si>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</si>
  <si>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</si>
  <si>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</si>
  <si>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</si>
  <si>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</si>
  <si>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</si>
  <si>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</si>
  <si>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</si>
  <si>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</si>
  <si>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</si>
  <si>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</si>
  <si>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</si>
  <si>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</si>
  <si>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</si>
  <si>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</si>
  <si>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</si>
  <si>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</si>
  <si>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</si>
  <si>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</si>
  <si>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</si>
  <si>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</si>
  <si>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</si>
  <si>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</si>
  <si>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</si>
  <si>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</si>
  <si>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</si>
  <si>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</si>
  <si>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</si>
  <si>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</si>
  <si>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</si>
  <si>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</si>
  <si>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</si>
  <si>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</si>
  <si>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</si>
  <si>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</si>
  <si>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</si>
  <si>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</si>
  <si>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</si>
  <si>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</si>
  <si>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</si>
  <si>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</si>
  <si>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</si>
  <si>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</si>
  <si>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</si>
  <si>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</si>
  <si>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</si>
  <si>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</si>
  <si>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</si>
  <si>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</si>
  <si>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</si>
  <si>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</si>
  <si>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</si>
  <si>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</si>
  <si>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</si>
  <si>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</si>
  <si>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</si>
  <si>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</si>
  <si>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</si>
  <si>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</si>
  <si>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</si>
  <si>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</si>
  <si>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</si>
  <si>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</si>
  <si>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</si>
  <si>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</si>
  <si>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</si>
  <si>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</si>
  <si>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</si>
  <si>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</si>
  <si>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</si>
  <si>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</si>
  <si>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</si>
  <si>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</si>
  <si>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</si>
  <si>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</si>
  <si>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</si>
  <si>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</si>
  <si>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</si>
  <si>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</si>
  <si>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</si>
  <si>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</si>
  <si>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</si>
  <si>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</si>
  <si>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</si>
  <si>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</si>
  <si>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</si>
  <si>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</si>
  <si>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</si>
  <si>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</si>
  <si>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</si>
  <si>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</si>
  <si>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</si>
  <si>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</si>
  <si>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</si>
  <si>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</si>
  <si>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</si>
  <si>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</si>
  <si>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</si>
  <si>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</si>
  <si>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</si>
  <si>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</si>
  <si>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</si>
  <si>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</si>
  <si>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</si>
  <si>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</si>
  <si>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</si>
  <si>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</si>
  <si>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</si>
  <si>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</si>
  <si>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</si>
  <si>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</si>
  <si>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</si>
  <si>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</si>
  <si>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</si>
  <si>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</si>
  <si>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</si>
  <si>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</si>
  <si>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</si>
  <si>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</si>
  <si>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</si>
  <si>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</si>
  <si>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</si>
  <si>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</si>
  <si>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</si>
  <si>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</si>
  <si>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</si>
  <si>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</si>
  <si>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</si>
  <si>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</si>
  <si>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</si>
  <si>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</si>
  <si>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</si>
  <si>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</si>
  <si>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</si>
  <si>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</si>
  <si>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</si>
  <si>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</si>
  <si>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</si>
  <si>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</si>
  <si>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</si>
  <si>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</si>
  <si>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</si>
  <si>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</si>
  <si>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</si>
  <si>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</si>
  <si>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</si>
  <si>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</si>
  <si>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</si>
  <si>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</si>
  <si>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</si>
  <si>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</si>
  <si>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</si>
  <si>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</si>
  <si>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</si>
  <si>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</si>
  <si>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</si>
  <si>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</si>
  <si>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</si>
  <si>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</si>
  <si>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</si>
  <si>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</si>
  <si>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</si>
  <si>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</si>
  <si>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</si>
  <si>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</si>
  <si>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</si>
  <si>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</si>
  <si>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</si>
  <si>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</si>
  <si>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</si>
  <si>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</si>
  <si>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</si>
  <si>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</si>
  <si>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</si>
  <si>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</si>
  <si>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</si>
  <si>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</si>
  <si>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</si>
  <si>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</si>
  <si>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</si>
  <si>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</si>
  <si>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</si>
  <si>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</si>
  <si>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</si>
  <si>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</si>
  <si>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</si>
  <si>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</si>
  <si>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</si>
  <si>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</si>
  <si>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</si>
  <si>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</si>
  <si>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</si>
  <si>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</si>
  <si>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</si>
  <si>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</si>
  <si>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</si>
  <si>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</si>
  <si>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</si>
  <si>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</si>
  <si>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</si>
  <si>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</si>
  <si>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</si>
  <si>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</si>
  <si>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</si>
  <si>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</si>
  <si>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</si>
  <si>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</si>
  <si>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</si>
  <si>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</si>
  <si>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</si>
  <si>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</si>
  <si>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</si>
  <si>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</si>
  <si>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</si>
  <si>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</si>
  <si>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</si>
  <si>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</si>
  <si>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</si>
  <si>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</si>
  <si>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</si>
  <si>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</si>
  <si>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</si>
  <si>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</si>
  <si>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</si>
  <si>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</si>
  <si>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</si>
  <si>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</si>
  <si>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</si>
  <si>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</si>
  <si>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</si>
  <si>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</si>
  <si>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</si>
  <si>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</si>
  <si>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</si>
  <si>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</si>
  <si>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</si>
  <si>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</si>
  <si>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</si>
  <si>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</si>
  <si>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</si>
  <si>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</si>
  <si>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</si>
  <si>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</si>
  <si>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</si>
  <si>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</si>
  <si>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</si>
  <si>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</si>
  <si>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</si>
  <si>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</si>
  <si>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</si>
  <si>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</si>
  <si>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</si>
  <si>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</si>
  <si>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</si>
  <si>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</si>
  <si>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</si>
  <si>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</si>
  <si>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</si>
  <si>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</si>
  <si>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</si>
  <si>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</si>
  <si>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</si>
  <si>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</si>
  <si>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</si>
  <si>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</si>
  <si>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</si>
  <si>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</si>
  <si>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</si>
  <si>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</si>
  <si>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</si>
  <si>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</si>
  <si>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</si>
  <si>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</si>
  <si>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</si>
  <si>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</si>
  <si>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</si>
  <si>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</si>
  <si>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</si>
  <si>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</si>
  <si>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</si>
  <si>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</si>
  <si>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</si>
  <si>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</si>
  <si>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</si>
  <si>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</si>
  <si>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</si>
  <si>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</si>
  <si>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</si>
  <si>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</si>
  <si>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</si>
  <si>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</si>
  <si>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</si>
  <si>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</si>
  <si>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</si>
  <si>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</si>
  <si>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</si>
  <si>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</si>
  <si>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</si>
  <si>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</si>
  <si>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</si>
  <si>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</si>
  <si>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</si>
  <si>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</si>
  <si>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</si>
  <si>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</si>
  <si>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</si>
  <si>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</si>
  <si>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</si>
  <si>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</si>
  <si>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</si>
  <si>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</si>
  <si>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</si>
  <si>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</si>
  <si>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</si>
  <si>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</si>
  <si>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</si>
  <si>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</si>
  <si>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</si>
  <si>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</si>
  <si>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</si>
  <si>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</si>
  <si>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</si>
  <si>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</si>
  <si>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</si>
  <si>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</si>
  <si>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</si>
  <si>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</si>
  <si>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</si>
  <si>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</si>
  <si>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</si>
  <si>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</si>
  <si>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</si>
  <si>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</si>
  <si>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</si>
  <si>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</si>
  <si>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</si>
  <si>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</si>
  <si>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</si>
  <si>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</si>
  <si>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</si>
  <si>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</si>
  <si>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</si>
  <si>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</si>
  <si>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</si>
  <si>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</si>
  <si>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</si>
  <si>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</si>
  <si>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</si>
  <si>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</si>
  <si>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</si>
  <si>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</si>
  <si>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</si>
  <si>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</si>
  <si>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</si>
  <si>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</si>
  <si>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</si>
  <si>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</si>
  <si>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</si>
  <si>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</si>
  <si>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</si>
  <si>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</si>
  <si>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</si>
  <si>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</si>
  <si>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</si>
  <si>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</si>
  <si>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</si>
  <si>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</si>
  <si>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</si>
  <si>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</si>
  <si>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</si>
  <si>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</si>
  <si>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</si>
  <si>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</si>
  <si>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</si>
  <si>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</si>
  <si>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</si>
  <si>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</si>
  <si>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</si>
  <si>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</si>
  <si>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</si>
  <si>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</si>
  <si>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</si>
  <si>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</si>
  <si>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</si>
  <si>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</si>
  <si>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</si>
  <si>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</si>
  <si>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</si>
  <si>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</si>
  <si>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</si>
  <si>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</si>
  <si>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</si>
  <si>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</si>
  <si>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</si>
  <si>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</si>
  <si>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</si>
  <si>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</si>
  <si>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</si>
  <si>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</si>
  <si>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</si>
  <si>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</si>
  <si>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</si>
  <si>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</si>
  <si>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</si>
  <si>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</si>
  <si>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</si>
  <si>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</si>
  <si>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</si>
  <si>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</si>
  <si>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</si>
  <si>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</si>
  <si>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</si>
  <si>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</si>
  <si>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</si>
  <si>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</si>
  <si>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</si>
  <si>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</si>
  <si>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</si>
  <si>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</si>
  <si>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</si>
  <si>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</si>
  <si>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</si>
  <si>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</si>
  <si>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</si>
  <si>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</si>
  <si>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</si>
  <si>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</si>
  <si>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</si>
  <si>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</si>
  <si>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</si>
  <si>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</si>
  <si>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</si>
  <si>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</si>
  <si>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</si>
  <si>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</si>
  <si>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</si>
  <si>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</si>
  <si>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</si>
  <si>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</si>
  <si>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</si>
  <si>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</si>
  <si>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</si>
  <si>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</si>
  <si>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</si>
  <si>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</si>
  <si>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</si>
  <si>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</si>
  <si>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</si>
  <si>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</si>
  <si>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</si>
  <si>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</si>
  <si>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</si>
  <si>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</si>
  <si>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</si>
  <si>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</si>
  <si>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</si>
  <si>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</si>
  <si>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</si>
  <si>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</si>
  <si>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</si>
  <si>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</si>
  <si>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</si>
  <si>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</si>
  <si>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</si>
  <si>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</si>
  <si>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</si>
  <si>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</si>
  <si>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</si>
  <si>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</si>
  <si>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</si>
  <si>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</si>
  <si>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</si>
  <si>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</si>
  <si>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</si>
  <si>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</si>
  <si>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</si>
  <si>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</si>
  <si>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</si>
  <si>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</si>
  <si>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</si>
  <si>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</si>
  <si>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</si>
  <si>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</si>
  <si>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</si>
  <si>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</si>
  <si>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</si>
  <si>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</si>
  <si>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</si>
  <si>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</si>
  <si>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</si>
  <si>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</si>
  <si>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</si>
  <si>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</si>
  <si>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</si>
  <si>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</si>
  <si>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</si>
  <si>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</si>
  <si>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</si>
  <si>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</si>
  <si>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</si>
  <si>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</si>
  <si>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</si>
  <si>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</si>
  <si>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</si>
  <si>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</si>
  <si>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</si>
  <si>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</si>
  <si>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</si>
  <si>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</si>
  <si>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</si>
  <si>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</si>
  <si>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</si>
  <si>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</si>
  <si>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</si>
  <si>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</si>
  <si>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</si>
  <si>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</si>
  <si>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</si>
  <si>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</si>
  <si>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</si>
  <si>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</si>
  <si>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</si>
  <si>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</si>
  <si>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</si>
  <si>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</si>
  <si>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</si>
  <si>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</si>
  <si>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</si>
  <si>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</si>
  <si>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</si>
  <si>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</si>
  <si>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</si>
  <si>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</si>
  <si>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</si>
  <si>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</si>
  <si>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</si>
  <si>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</si>
  <si>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</si>
  <si>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</si>
  <si>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</si>
  <si>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</si>
  <si>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</si>
  <si>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</si>
  <si>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</si>
  <si>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</si>
  <si>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</si>
  <si>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</si>
  <si>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</si>
  <si>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</si>
  <si>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</si>
  <si>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</si>
  <si>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</si>
  <si>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</si>
  <si>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</si>
  <si>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</si>
  <si>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</si>
  <si>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</si>
  <si>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</si>
  <si>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</si>
  <si>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</si>
  <si>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</si>
  <si>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</si>
  <si>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</si>
  <si>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</si>
  <si>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</si>
  <si>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</si>
  <si>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</si>
  <si>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</si>
  <si>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</si>
  <si>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</si>
  <si>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</si>
  <si>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</si>
  <si>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</si>
  <si>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</si>
  <si>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</si>
  <si>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</si>
  <si>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</si>
  <si>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</si>
  <si>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</si>
  <si>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</si>
  <si>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</si>
  <si>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</si>
  <si>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</si>
  <si>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</si>
  <si>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</si>
  <si>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</si>
  <si>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</si>
  <si>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</si>
  <si>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</si>
  <si>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</si>
  <si>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</si>
  <si>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</si>
  <si>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</si>
  <si>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</si>
  <si>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</si>
  <si>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</si>
  <si>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</si>
  <si>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</si>
  <si>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</si>
  <si>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</si>
  <si>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</si>
  <si>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</si>
  <si>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</si>
  <si>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</si>
  <si>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</si>
  <si>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</si>
  <si>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</si>
  <si>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</si>
  <si>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</si>
  <si>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</si>
  <si>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</si>
  <si>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</si>
  <si>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</si>
  <si>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</si>
  <si>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</si>
  <si>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</si>
  <si>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</si>
  <si>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</si>
  <si>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</si>
  <si>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</si>
  <si>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</si>
  <si>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</si>
  <si>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</si>
  <si>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</si>
  <si>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</si>
  <si>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</si>
  <si>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</si>
  <si>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</si>
  <si>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</si>
  <si>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</si>
  <si>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</si>
  <si>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</si>
  <si>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</si>
  <si>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</si>
  <si>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</si>
  <si>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</si>
  <si>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</si>
  <si>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</si>
  <si>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</si>
  <si>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</si>
  <si>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</si>
  <si>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</si>
  <si>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</si>
  <si>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</si>
  <si>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</si>
  <si>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</si>
  <si>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</si>
  <si>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</si>
  <si>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</si>
  <si>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</si>
  <si>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</si>
  <si>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</si>
  <si>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</si>
  <si>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</si>
  <si>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</si>
  <si>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</si>
  <si>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</si>
  <si>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</si>
  <si>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</si>
  <si>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</si>
  <si>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</si>
  <si>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</si>
  <si>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</si>
  <si>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</si>
  <si>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</si>
  <si>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</si>
  <si>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</si>
  <si>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</si>
  <si>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</si>
  <si>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</si>
  <si>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</si>
  <si>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</si>
  <si>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</si>
  <si>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</si>
  <si>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</si>
  <si>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</si>
  <si>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</si>
  <si>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</si>
  <si>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</si>
  <si>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</si>
  <si>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</si>
  <si>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</si>
  <si>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</si>
  <si>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</si>
  <si>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</si>
  <si>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</si>
  <si>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</si>
  <si>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</si>
  <si>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</si>
  <si>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</si>
  <si>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</si>
  <si>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</si>
  <si>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</si>
  <si>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</si>
  <si>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</si>
  <si>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</si>
  <si>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</si>
  <si>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</si>
  <si>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</si>
  <si>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</si>
  <si>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</si>
  <si>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</si>
  <si>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</si>
  <si>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</si>
  <si>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</si>
  <si>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</si>
  <si>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</si>
  <si>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</si>
  <si>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</si>
  <si>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</si>
  <si>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</si>
  <si>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</si>
  <si>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</si>
  <si>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</si>
  <si>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</si>
  <si>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</si>
  <si>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</si>
  <si>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</si>
  <si>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</si>
  <si>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</si>
  <si>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</si>
  <si>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</si>
  <si>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</si>
  <si>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</si>
  <si>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</si>
  <si>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</si>
  <si>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</si>
  <si>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</si>
  <si>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</si>
  <si>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</si>
  <si>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</si>
  <si>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</si>
  <si>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</si>
  <si>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</si>
  <si>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</si>
  <si>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</si>
  <si>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</si>
  <si>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</si>
  <si>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</si>
  <si>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</si>
  <si>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</si>
  <si>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</si>
  <si>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</si>
  <si>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</si>
  <si>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</si>
  <si>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</si>
  <si>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</si>
  <si>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</si>
  <si>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</si>
  <si>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</si>
  <si>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</si>
  <si>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</si>
  <si>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</si>
  <si>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</si>
  <si>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</si>
  <si>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</si>
  <si>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</si>
  <si>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</si>
  <si>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</si>
  <si>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</si>
  <si>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</si>
  <si>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</si>
  <si>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</si>
  <si>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</si>
  <si>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</si>
  <si>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</si>
  <si>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</si>
  <si>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</si>
  <si>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</si>
  <si>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</si>
  <si>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</si>
  <si>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</si>
  <si>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</si>
  <si>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</si>
  <si>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</si>
  <si>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</si>
  <si>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</si>
  <si>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</si>
  <si>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</si>
  <si>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</si>
  <si>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</si>
  <si>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</si>
  <si>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</si>
  <si>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</si>
  <si>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</si>
  <si>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</si>
  <si>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</si>
  <si>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</si>
  <si>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</si>
  <si>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</si>
  <si>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</si>
  <si>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</si>
  <si>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</si>
  <si>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</si>
  <si>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</si>
  <si>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</si>
  <si>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</si>
  <si>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</si>
  <si>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</si>
  <si>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</si>
  <si>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</si>
  <si>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</si>
  <si>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</si>
  <si>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</si>
  <si>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</si>
  <si>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</si>
  <si>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</si>
  <si>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</si>
  <si>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</si>
  <si>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</si>
  <si>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</si>
  <si>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</si>
  <si>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</si>
  <si>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</si>
  <si>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</si>
  <si>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</si>
  <si>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</si>
  <si>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</si>
  <si>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</si>
  <si>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</si>
  <si>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</si>
  <si>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</si>
  <si>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</si>
  <si>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</si>
  <si>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</si>
  <si>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</si>
  <si>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</si>
  <si>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</si>
  <si>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</si>
  <si>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</si>
  <si>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</si>
  <si>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</si>
  <si>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</si>
  <si>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</si>
  <si>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</si>
  <si>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</si>
  <si>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</si>
  <si>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</si>
  <si>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</si>
  <si>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</si>
  <si>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</si>
  <si>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</si>
  <si>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</si>
  <si>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</si>
  <si>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</si>
  <si>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</si>
  <si>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</si>
  <si>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</si>
  <si>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</si>
  <si>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</si>
  <si>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</si>
  <si>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</si>
  <si>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</si>
  <si>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</si>
  <si>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</si>
  <si>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</si>
  <si>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</si>
  <si>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</si>
  <si>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</si>
  <si>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</si>
  <si>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</si>
  <si>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</si>
  <si>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</si>
  <si>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</si>
  <si>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</si>
  <si>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</si>
  <si>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</si>
  <si>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</si>
  <si>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</si>
  <si>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</si>
  <si>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</si>
  <si>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</si>
  <si>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</si>
  <si>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</si>
  <si>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</si>
  <si>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</si>
  <si>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</si>
  <si>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</si>
  <si>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</si>
  <si>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</si>
  <si>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</si>
  <si>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</si>
  <si>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</si>
  <si>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</si>
  <si>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</si>
  <si>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</si>
  <si>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</si>
  <si>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</si>
  <si>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</si>
  <si>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</si>
  <si>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</si>
  <si>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</si>
  <si>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</si>
  <si>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</si>
  <si>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</si>
  <si>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</si>
  <si>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</si>
  <si>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</si>
  <si>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</si>
  <si>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</si>
  <si>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</si>
  <si>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</si>
  <si>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</si>
  <si>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</si>
  <si>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</si>
  <si>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</si>
  <si>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</si>
  <si>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</si>
  <si>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</si>
  <si>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</si>
  <si>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</si>
  <si>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</si>
  <si>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</si>
  <si>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</si>
  <si>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</si>
  <si>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</si>
  <si>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</si>
  <si>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</si>
  <si>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</si>
  <si>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</si>
  <si>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</si>
  <si>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</si>
  <si>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</si>
  <si>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</si>
  <si>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</si>
  <si>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</si>
  <si>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</si>
  <si>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</si>
  <si>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</si>
  <si>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</si>
  <si>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</si>
  <si>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</si>
  <si>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</si>
  <si>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</si>
  <si>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</si>
  <si>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</si>
  <si>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</si>
  <si>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</si>
  <si>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</si>
  <si>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</si>
  <si>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</si>
  <si>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</si>
  <si>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</si>
  <si>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</si>
  <si>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</si>
  <si>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</si>
  <si>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</si>
  <si>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</si>
  <si>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</si>
  <si>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</si>
  <si>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</si>
  <si>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</si>
  <si>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</si>
  <si>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</si>
  <si>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</si>
  <si>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</si>
  <si>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</si>
  <si>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</si>
  <si>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</si>
  <si>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</si>
  <si>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</si>
  <si>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</si>
  <si>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</si>
  <si>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</si>
  <si>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</si>
  <si>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</si>
  <si>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</si>
  <si>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</si>
  <si>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</si>
  <si>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</si>
  <si>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</si>
  <si>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</si>
  <si>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</si>
  <si>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</si>
  <si>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</si>
  <si>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</si>
  <si>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</si>
  <si>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</si>
  <si>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</si>
  <si>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</si>
  <si>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</si>
  <si>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</si>
  <si>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</si>
  <si>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</si>
  <si>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</si>
  <si>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</si>
  <si>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</si>
  <si>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</si>
  <si>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</si>
  <si>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</si>
  <si>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</si>
  <si>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</si>
  <si>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</si>
  <si>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</si>
  <si>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</si>
  <si>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</si>
  <si>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</si>
  <si>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</si>
  <si>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</si>
  <si>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</si>
  <si>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</si>
  <si>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</si>
  <si>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</si>
  <si>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</si>
  <si>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</si>
  <si>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</si>
  <si>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</si>
  <si>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</si>
  <si>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</si>
  <si>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</si>
  <si>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</si>
  <si>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</si>
  <si>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</si>
  <si>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</si>
  <si>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</si>
  <si>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</si>
  <si>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</si>
  <si>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</si>
  <si>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</si>
  <si>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</si>
  <si>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</si>
  <si>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</si>
  <si>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</si>
  <si>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</si>
  <si>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</si>
  <si>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</si>
  <si>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</si>
  <si>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</si>
  <si>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</si>
  <si>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</si>
  <si>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</si>
  <si>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</si>
  <si>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</si>
  <si>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</si>
  <si>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</si>
  <si>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</si>
  <si>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</si>
  <si>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</si>
  <si>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</si>
  <si>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</si>
  <si>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</si>
  <si>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</si>
  <si>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</si>
  <si>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</si>
  <si>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</si>
  <si>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</si>
  <si>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</si>
  <si>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</si>
  <si>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</si>
  <si>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</si>
  <si>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</si>
  <si>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</si>
  <si>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</si>
  <si>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</si>
  <si>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</si>
  <si>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</si>
  <si>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</si>
  <si>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</si>
  <si>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</si>
  <si>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</si>
  <si>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</si>
  <si>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</si>
  <si>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</si>
  <si>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</si>
  <si>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</si>
  <si>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</si>
  <si>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</si>
  <si>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</si>
  <si>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</si>
  <si>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</si>
  <si>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</si>
  <si>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</si>
  <si>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</si>
  <si>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</si>
  <si>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</si>
  <si>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</si>
  <si>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</si>
  <si>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</si>
  <si>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</si>
  <si>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</si>
  <si>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</si>
  <si>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</si>
  <si>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</si>
  <si>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</si>
  <si>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</si>
  <si>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</si>
  <si>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</si>
  <si>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</si>
  <si>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</si>
  <si>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</si>
  <si>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</si>
  <si>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</si>
  <si>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</si>
  <si>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</si>
  <si>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</si>
  <si>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</si>
  <si>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</si>
  <si>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</si>
  <si>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</si>
  <si>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</si>
  <si>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</si>
  <si>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</si>
  <si>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</si>
  <si>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</si>
  <si>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</si>
  <si>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</si>
  <si>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</si>
  <si>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</si>
  <si>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</si>
  <si>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</si>
  <si>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</si>
  <si>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</si>
  <si>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</si>
  <si>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</si>
  <si>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</si>
  <si>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</si>
  <si>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</si>
  <si>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</si>
  <si>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</si>
  <si>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</si>
  <si>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</si>
  <si>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</si>
  <si>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</si>
  <si>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</si>
  <si>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</si>
  <si>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</si>
  <si>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</si>
  <si>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</si>
  <si>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</si>
  <si>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</si>
  <si>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</si>
  <si>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</si>
  <si>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</si>
  <si>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</si>
  <si>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</si>
  <si>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</si>
  <si>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</si>
  <si>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</si>
  <si>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</si>
  <si>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</si>
  <si>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</si>
  <si>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</si>
  <si>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</si>
  <si>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</si>
  <si>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</si>
  <si>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</si>
  <si>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</si>
  <si>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</si>
  <si>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</si>
  <si>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</si>
  <si>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</si>
  <si>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</si>
  <si>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</si>
  <si>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</si>
  <si>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</si>
  <si>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</si>
  <si>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</si>
  <si>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</si>
  <si>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</si>
  <si>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</si>
  <si>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</si>
  <si>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</si>
  <si>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</si>
  <si>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</si>
  <si>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</si>
  <si>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</si>
  <si>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</si>
  <si>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</si>
  <si>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</si>
  <si>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</si>
  <si>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</si>
  <si>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</si>
  <si>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</si>
  <si>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</si>
  <si>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</si>
  <si>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</si>
  <si>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</si>
  <si>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</si>
  <si>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</si>
  <si>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</si>
  <si>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</si>
  <si>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</si>
  <si>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</si>
  <si>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</si>
  <si>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</si>
  <si>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</si>
  <si>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</si>
  <si>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</si>
  <si>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</si>
  <si>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</si>
  <si>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</si>
  <si>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</si>
  <si>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</si>
  <si>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</si>
  <si>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</si>
  <si>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</si>
  <si>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</si>
  <si>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</si>
  <si>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</si>
  <si>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</si>
  <si>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</si>
  <si>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</si>
  <si>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</si>
  <si>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</si>
  <si>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</si>
  <si>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</si>
  <si>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</si>
  <si>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</si>
  <si>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</si>
  <si>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</si>
  <si>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</si>
  <si>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</si>
  <si>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</si>
  <si>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</si>
  <si>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</si>
  <si>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</si>
  <si>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</si>
  <si>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</si>
  <si>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</si>
  <si>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</si>
  <si>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</si>
  <si>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</si>
  <si>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</si>
  <si>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</si>
  <si>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</si>
  <si>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</si>
  <si>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</si>
  <si>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</si>
  <si>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</si>
  <si>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</si>
  <si>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</si>
  <si>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</si>
  <si>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</si>
  <si>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</si>
  <si>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</si>
  <si>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</si>
  <si>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</si>
  <si>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</si>
  <si>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</si>
  <si>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</si>
  <si>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</si>
  <si>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</si>
  <si>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</si>
  <si>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</si>
  <si>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</si>
  <si>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</si>
  <si>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</si>
  <si>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</si>
  <si>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</si>
  <si>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</si>
  <si>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</si>
  <si>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</si>
  <si>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</si>
  <si>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</si>
  <si>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</si>
  <si>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</si>
  <si>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</si>
  <si>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</si>
  <si>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</si>
  <si>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</si>
  <si>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</si>
  <si>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</si>
  <si>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</si>
  <si>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</si>
  <si>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</si>
  <si>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</si>
  <si>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</si>
  <si>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</si>
  <si>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</si>
  <si>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</si>
  <si>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</si>
  <si>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</si>
  <si>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</si>
  <si>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</si>
  <si>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</si>
  <si>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</si>
  <si>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</si>
  <si>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</si>
  <si>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</si>
  <si>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</si>
  <si>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</si>
  <si>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</si>
  <si>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</si>
  <si>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</si>
  <si>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</si>
  <si>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</si>
  <si>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</si>
  <si>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</si>
  <si>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</si>
  <si>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</si>
  <si>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</si>
  <si>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</si>
  <si>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</si>
  <si>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</si>
  <si>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</si>
  <si>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</si>
  <si>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</si>
  <si>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</si>
  <si>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</si>
  <si>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</si>
  <si>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</si>
  <si>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</si>
  <si>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</si>
  <si>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</si>
  <si>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</si>
  <si>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</si>
  <si>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</si>
  <si>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</si>
  <si>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</si>
  <si>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</si>
  <si>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</si>
  <si>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</si>
  <si>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</si>
  <si>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</si>
  <si>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</si>
  <si>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</si>
  <si>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</si>
  <si>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</si>
  <si>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</si>
  <si>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</si>
  <si>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</si>
  <si>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</si>
  <si>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</si>
  <si>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</si>
  <si>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</si>
  <si>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</si>
  <si>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</si>
  <si>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</si>
  <si>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</si>
  <si>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</si>
  <si>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</si>
  <si>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</si>
  <si>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</si>
  <si>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</si>
  <si>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</si>
  <si>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</si>
  <si>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</si>
  <si>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</si>
  <si>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</si>
  <si>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</si>
  <si>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</si>
  <si>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</si>
  <si>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</si>
  <si>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</si>
  <si>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</si>
  <si>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</si>
  <si>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</si>
  <si>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</si>
  <si>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</si>
  <si>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</si>
  <si>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</si>
  <si>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</si>
  <si>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</si>
  <si>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</si>
  <si>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</si>
  <si>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</si>
  <si>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</si>
  <si>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</si>
  <si>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</si>
  <si>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</si>
  <si>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</si>
  <si>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</si>
  <si>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</si>
  <si>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</si>
  <si>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</si>
  <si>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</si>
  <si>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</si>
  <si>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</si>
  <si>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</si>
  <si>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</si>
  <si>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</si>
  <si>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</si>
  <si>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</si>
  <si>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</si>
  <si>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</si>
  <si>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</si>
  <si>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</si>
  <si>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</si>
  <si>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</si>
  <si>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</si>
  <si>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</si>
  <si>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</si>
  <si>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</si>
  <si>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</si>
  <si>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</si>
  <si>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</si>
  <si>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</si>
  <si>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</si>
  <si>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</si>
  <si>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</si>
  <si>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</si>
  <si>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</si>
  <si>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</si>
  <si>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</si>
  <si>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</si>
  <si>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</si>
  <si>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</si>
  <si>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</si>
  <si>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</si>
  <si>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</si>
  <si>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</si>
  <si>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</si>
  <si>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</si>
  <si>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</si>
  <si>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</si>
  <si>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</si>
  <si>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</si>
  <si>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</si>
  <si>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</si>
  <si>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</si>
  <si>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</si>
  <si>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</si>
  <si>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</si>
  <si>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</si>
  <si>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</si>
  <si>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</si>
  <si>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</si>
  <si>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</si>
  <si>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</si>
  <si>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</si>
  <si>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</si>
  <si>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</si>
  <si>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</si>
  <si>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</si>
  <si>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</si>
  <si>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</si>
  <si>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</si>
  <si>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</si>
  <si>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</si>
  <si>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</si>
  <si>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</si>
  <si>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</si>
  <si>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</si>
  <si>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</si>
  <si>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</si>
  <si>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</si>
  <si>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</si>
  <si>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</si>
  <si>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</si>
  <si>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</si>
  <si>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</si>
  <si>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</si>
  <si>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</si>
  <si>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</si>
  <si>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</si>
  <si>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</si>
  <si>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</si>
  <si>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</si>
  <si>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</si>
  <si>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</si>
  <si>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</si>
  <si>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</si>
  <si>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</si>
  <si>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</si>
  <si>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</si>
  <si>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</si>
  <si>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</si>
  <si>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</si>
  <si>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</si>
  <si>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</si>
  <si>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</si>
  <si>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</si>
  <si>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</si>
  <si>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</si>
  <si>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</si>
  <si>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</si>
  <si>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</si>
  <si>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</si>
  <si>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</si>
  <si>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</si>
  <si>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</si>
  <si>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</si>
  <si>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</si>
  <si>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</si>
  <si>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</si>
  <si>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</si>
  <si>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</si>
  <si>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</si>
  <si>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</si>
  <si>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</si>
  <si>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</si>
  <si>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</si>
  <si>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</si>
  <si>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</si>
  <si>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</si>
  <si>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</si>
  <si>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</si>
  <si>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</si>
  <si>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</si>
  <si>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</si>
  <si>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</si>
  <si>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</si>
  <si>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</si>
  <si>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</si>
  <si>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</si>
  <si>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</si>
  <si>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</si>
  <si>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</si>
  <si>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</si>
  <si>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</si>
  <si>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</si>
  <si>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</si>
  <si>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</si>
  <si>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</si>
  <si>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</si>
  <si>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</si>
  <si>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</si>
  <si>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</si>
  <si>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</si>
  <si>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</si>
  <si>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</si>
  <si>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</si>
  <si>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</si>
  <si>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</si>
  <si>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</si>
  <si>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</si>
  <si>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</si>
  <si>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</si>
  <si>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</si>
  <si>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</si>
  <si>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</si>
  <si>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</si>
  <si>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</si>
  <si>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</si>
  <si>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</si>
  <si>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</si>
  <si>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</si>
  <si>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</si>
  <si>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</si>
  <si>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</si>
  <si>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</si>
  <si>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</si>
  <si>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</si>
  <si>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</si>
  <si>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</si>
  <si>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</si>
  <si>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</si>
  <si>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</si>
  <si>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</si>
  <si>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</si>
  <si>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</si>
  <si>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</si>
  <si>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</si>
  <si>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</si>
  <si>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</si>
  <si>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</si>
  <si>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</si>
  <si>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</si>
  <si>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</si>
  <si>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</si>
  <si>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</si>
  <si>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</si>
  <si>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</si>
  <si>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</si>
  <si>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</si>
  <si>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</si>
  <si>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</si>
  <si>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</si>
  <si>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</si>
  <si>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</si>
  <si>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</si>
  <si>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</si>
  <si>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</si>
  <si>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</si>
  <si>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</si>
  <si>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</si>
  <si>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</si>
  <si>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</si>
  <si>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</si>
  <si>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</si>
  <si>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</si>
  <si>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</si>
  <si>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</si>
  <si>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</si>
  <si>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</si>
  <si>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</si>
  <si>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</si>
  <si>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</si>
  <si>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</si>
  <si>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</si>
  <si>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</si>
  <si>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</si>
  <si>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</si>
  <si>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</si>
  <si>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</si>
  <si>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</si>
  <si>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</si>
  <si>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</si>
  <si>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</si>
  <si>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</si>
  <si>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</si>
  <si>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</si>
  <si>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</si>
  <si>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</si>
  <si>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</si>
  <si>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</si>
  <si>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</si>
  <si>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</si>
  <si>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</si>
  <si>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</si>
  <si>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</si>
  <si>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</si>
  <si>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</si>
  <si>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</si>
  <si>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</si>
  <si>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</si>
  <si>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</si>
  <si>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</si>
  <si>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</si>
  <si>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</si>
  <si>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</si>
  <si>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</si>
  <si>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</si>
  <si>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</si>
  <si>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</si>
  <si>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</si>
  <si>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</si>
  <si>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</si>
  <si>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</si>
  <si>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</si>
  <si>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</si>
  <si>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</si>
  <si>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</si>
  <si>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</si>
  <si>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</si>
  <si>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</si>
  <si>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</si>
  <si>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</si>
  <si>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</si>
  <si>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</si>
  <si>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</si>
  <si>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</si>
  <si>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</si>
  <si>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</si>
  <si>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</si>
  <si>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</si>
  <si>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</si>
  <si>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</si>
  <si>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</si>
  <si>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</si>
  <si>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</si>
  <si>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</si>
  <si>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</si>
  <si>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</si>
  <si>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</si>
  <si>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</si>
  <si>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</si>
  <si>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</si>
  <si>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</si>
  <si>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</si>
  <si>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</si>
  <si>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</si>
  <si>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</si>
  <si>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</si>
  <si>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</si>
  <si>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</si>
  <si>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</si>
  <si>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</si>
  <si>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</si>
  <si>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</si>
  <si>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</si>
  <si>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</si>
  <si>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</si>
  <si>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</si>
  <si>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</si>
  <si>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</si>
  <si>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</si>
  <si>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</si>
  <si>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</si>
  <si>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</si>
  <si>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</si>
  <si>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</si>
  <si>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</si>
  <si>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</si>
  <si>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</si>
  <si>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</si>
  <si>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</si>
  <si>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</si>
  <si>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</si>
  <si>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</si>
  <si>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</si>
  <si>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</si>
  <si>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</si>
  <si>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</si>
  <si>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</si>
  <si>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</si>
  <si>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</si>
  <si>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</si>
  <si>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</si>
  <si>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</si>
  <si>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</si>
  <si>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</si>
  <si>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</si>
  <si>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</si>
  <si>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</si>
  <si>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</si>
  <si>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</si>
  <si>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</si>
  <si>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</si>
  <si>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</si>
  <si>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</si>
  <si>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</si>
  <si>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</si>
  <si>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</si>
  <si>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</si>
  <si>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</si>
  <si>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</si>
  <si>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</si>
  <si>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</si>
  <si>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</si>
  <si>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</si>
  <si>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</si>
  <si>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</si>
  <si>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</si>
  <si>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</si>
  <si>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</si>
  <si>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</si>
  <si>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</si>
  <si>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</si>
  <si>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</si>
  <si>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</si>
  <si>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</si>
  <si>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</si>
  <si>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</si>
  <si>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</si>
  <si>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</si>
  <si>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</si>
  <si>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</si>
  <si>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</si>
  <si>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</si>
  <si>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</si>
  <si>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</si>
  <si>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</si>
  <si>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</si>
  <si>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</si>
  <si>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</si>
  <si>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</si>
  <si>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</si>
  <si>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</si>
  <si>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</si>
  <si>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</si>
  <si>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</si>
  <si>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</si>
  <si>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</si>
  <si>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</si>
  <si>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</si>
  <si>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</si>
  <si>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</si>
  <si>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</si>
  <si>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</si>
  <si>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</si>
  <si>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</si>
  <si>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</si>
  <si>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</si>
  <si>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</si>
  <si>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</si>
  <si>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</si>
  <si>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</si>
  <si>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</si>
  <si>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</si>
  <si>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</si>
  <si>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</si>
  <si>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</si>
  <si>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</si>
  <si>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</si>
  <si>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</si>
  <si>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</si>
  <si>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</si>
  <si>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</si>
  <si>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</si>
  <si>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</si>
  <si>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</si>
  <si>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</si>
  <si>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</si>
  <si>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</si>
  <si>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</si>
  <si>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</si>
  <si>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</si>
  <si>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</si>
  <si>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</si>
  <si>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</si>
  <si>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</si>
  <si>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</si>
  <si>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</si>
  <si>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</si>
  <si>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</si>
  <si>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</si>
  <si>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</si>
  <si>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</si>
  <si>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</si>
  <si>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</si>
  <si>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</si>
  <si>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</si>
  <si>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</si>
  <si>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</si>
  <si>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</si>
  <si>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</si>
  <si>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</si>
  <si>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</si>
  <si>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</si>
  <si>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</si>
  <si>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</si>
  <si>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</si>
  <si>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</si>
  <si>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</si>
  <si>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</si>
  <si>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</si>
  <si>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</si>
  <si>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</si>
  <si>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</si>
  <si>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</si>
  <si>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</si>
  <si>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</si>
  <si>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</si>
  <si>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</si>
  <si>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</si>
  <si>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</si>
  <si>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</si>
  <si>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</si>
  <si>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</si>
  <si>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</si>
  <si>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</si>
  <si>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</si>
  <si>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</si>
  <si>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</si>
  <si>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</si>
  <si>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</si>
  <si>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</si>
  <si>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</si>
  <si>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</si>
  <si>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</si>
  <si>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</si>
  <si>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</si>
  <si>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</si>
  <si>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</si>
  <si>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</si>
  <si>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</si>
  <si>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</si>
  <si>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</si>
  <si>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</si>
  <si>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</si>
  <si>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</si>
  <si>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</si>
  <si>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</si>
  <si>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</si>
  <si>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</si>
  <si>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</si>
  <si>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</si>
  <si>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</si>
  <si>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</si>
  <si>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</si>
  <si>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</si>
  <si>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</si>
  <si>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</si>
  <si>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</si>
  <si>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</si>
  <si>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</si>
  <si>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</si>
  <si>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</si>
  <si>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</si>
  <si>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</si>
  <si>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</si>
  <si>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</si>
  <si>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</si>
  <si>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</si>
  <si>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</si>
  <si>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</si>
  <si>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</si>
  <si>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</si>
  <si>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</si>
  <si>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</si>
  <si>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</si>
  <si>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</si>
  <si>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</si>
  <si>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</si>
  <si>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</si>
  <si>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</si>
  <si>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</si>
  <si>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</si>
  <si>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</si>
  <si>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</si>
  <si>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</si>
  <si>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</si>
  <si>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</si>
  <si>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</si>
  <si>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</si>
  <si>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</si>
  <si>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</si>
  <si>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</si>
  <si>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</si>
  <si>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</si>
  <si>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</si>
  <si>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</si>
  <si>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</si>
  <si>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</si>
  <si>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</si>
  <si>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</si>
  <si>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</si>
  <si>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</si>
  <si>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</si>
  <si>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</si>
  <si>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</si>
  <si>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</si>
  <si>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</si>
  <si>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</si>
  <si>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</si>
  <si>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</si>
  <si>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</si>
  <si>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</si>
  <si>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</si>
  <si>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</si>
  <si>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</si>
  <si>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</si>
  <si>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</si>
  <si>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</si>
  <si>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</si>
  <si>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</si>
  <si>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</si>
  <si>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</si>
  <si>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</si>
  <si>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</si>
  <si>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</si>
  <si>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</si>
  <si>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</si>
  <si>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</si>
  <si>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</si>
  <si>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</si>
  <si>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</si>
  <si>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</si>
  <si>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</si>
  <si>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</si>
  <si>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</si>
  <si>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</si>
  <si>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</si>
  <si>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</si>
  <si>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</si>
  <si>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</si>
  <si>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</si>
  <si>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</si>
  <si>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</si>
  <si>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</si>
  <si>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</si>
  <si>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</si>
  <si>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</si>
  <si>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</si>
  <si>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</si>
  <si>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</si>
  <si>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</si>
  <si>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</si>
  <si>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</si>
  <si>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</si>
  <si>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</si>
  <si>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</si>
  <si>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</si>
  <si>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</si>
  <si>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</si>
  <si>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</si>
  <si>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</si>
  <si>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</si>
  <si>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</si>
  <si>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</si>
  <si>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</si>
  <si>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</si>
  <si>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</si>
  <si>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</si>
  <si>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</si>
  <si>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</si>
  <si>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</si>
  <si>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</si>
  <si>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</si>
  <si>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</si>
  <si>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</si>
  <si>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</si>
  <si>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</si>
  <si>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</si>
  <si>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</si>
  <si>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</si>
  <si>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</si>
  <si>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</si>
  <si>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</si>
  <si>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</si>
  <si>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</si>
  <si>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</si>
  <si>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</si>
  <si>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</si>
  <si>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</si>
  <si>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</si>
  <si>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</si>
  <si>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</si>
  <si>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</si>
  <si>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</si>
  <si>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</si>
  <si>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</si>
  <si>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</si>
  <si>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</si>
  <si>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</si>
  <si>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</si>
  <si>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</si>
  <si>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</si>
  <si>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</si>
  <si>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</si>
  <si>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</si>
  <si>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</si>
  <si>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</si>
  <si>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</si>
  <si>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</si>
  <si>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</si>
  <si>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</si>
  <si>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</si>
  <si>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</si>
  <si>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</si>
  <si>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</si>
  <si>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</si>
  <si>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</si>
  <si>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</si>
  <si>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</si>
  <si>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</si>
  <si>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</si>
  <si>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</si>
  <si>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</si>
  <si>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</si>
  <si>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</si>
  <si>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</si>
  <si>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</si>
  <si>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</si>
  <si>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</si>
  <si>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</si>
  <si>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</si>
  <si>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</si>
  <si>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</si>
  <si>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</si>
  <si>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</si>
  <si>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</si>
  <si>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</si>
  <si>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</si>
  <si>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</si>
  <si>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</si>
  <si>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</si>
  <si>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</si>
  <si>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</si>
  <si>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</si>
  <si>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</si>
  <si>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</si>
  <si>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</si>
  <si>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</si>
  <si>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</si>
  <si>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</si>
  <si>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</si>
  <si>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</si>
  <si>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</si>
  <si>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</si>
  <si>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</si>
  <si>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</si>
  <si>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</si>
  <si>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</si>
  <si>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</si>
  <si>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</si>
  <si>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</si>
  <si>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</si>
  <si>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</si>
  <si>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</si>
  <si>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</si>
  <si>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</si>
  <si>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</si>
  <si>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</si>
  <si>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</si>
  <si>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</si>
  <si>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</si>
  <si>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</si>
  <si>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</si>
  <si>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</si>
  <si>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</si>
  <si>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</si>
  <si>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</si>
  <si>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</si>
  <si>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</si>
  <si>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</si>
  <si>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</si>
  <si>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</si>
  <si>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</si>
  <si>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</si>
  <si>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</si>
  <si>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</si>
  <si>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</si>
  <si>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</si>
  <si>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</si>
  <si>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</si>
  <si>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</si>
  <si>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</si>
  <si>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</si>
  <si>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</si>
  <si>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</si>
  <si>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</si>
  <si>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</si>
  <si>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</si>
  <si>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</si>
  <si>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</si>
  <si>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</si>
  <si>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</si>
  <si>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</si>
  <si>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</si>
  <si>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</si>
  <si>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</si>
  <si>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</si>
  <si>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</si>
  <si>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</si>
  <si>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</si>
  <si>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</si>
  <si>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</si>
  <si>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</si>
  <si>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</si>
  <si>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</si>
  <si>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</si>
  <si>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</si>
  <si>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</si>
  <si>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</si>
  <si>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</si>
  <si>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</si>
  <si>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</si>
  <si>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</si>
  <si>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</si>
  <si>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</si>
  <si>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</si>
  <si>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</si>
  <si>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</si>
  <si>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</si>
  <si>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</si>
  <si>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</si>
  <si>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</si>
  <si>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</si>
  <si>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</si>
  <si>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</si>
  <si>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</si>
  <si>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</si>
  <si>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</si>
  <si>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</si>
  <si>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</si>
  <si>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</si>
  <si>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</si>
  <si>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</si>
  <si>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</si>
  <si>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</si>
  <si>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</si>
  <si>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</si>
  <si>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</si>
  <si>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</si>
  <si>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</si>
  <si>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</si>
  <si>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</si>
  <si>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</si>
  <si>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</si>
  <si>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</si>
  <si>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</si>
  <si>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</si>
  <si>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</si>
  <si>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</si>
  <si>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</si>
  <si>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</si>
  <si>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</si>
  <si>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</si>
  <si>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</si>
  <si>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</si>
  <si>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</si>
  <si>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</si>
  <si>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</si>
  <si>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</si>
  <si>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</si>
  <si>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</si>
  <si>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</si>
  <si>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</si>
  <si>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</si>
  <si>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</si>
  <si>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</si>
  <si>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</si>
  <si>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</si>
  <si>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</si>
  <si>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</si>
  <si>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</si>
  <si>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</si>
  <si>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</si>
  <si>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</si>
  <si>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</si>
  <si>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</si>
  <si>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</si>
  <si>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</si>
  <si>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</si>
  <si>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</si>
  <si>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</si>
  <si>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</si>
  <si>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</si>
  <si>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</si>
  <si>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</si>
  <si>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</si>
  <si>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</si>
  <si>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</si>
  <si>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</si>
  <si>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</si>
  <si>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</si>
  <si>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</si>
  <si>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</si>
  <si>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</si>
  <si>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</si>
  <si>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</si>
  <si>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</si>
  <si>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</si>
  <si>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</si>
  <si>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</si>
  <si>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</si>
  <si>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</si>
  <si>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</si>
  <si>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</si>
  <si>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</si>
  <si>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</si>
  <si>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</si>
  <si>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</si>
  <si>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</si>
  <si>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</si>
  <si>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</si>
  <si>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</si>
  <si>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</si>
  <si>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</si>
  <si>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</si>
  <si>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</si>
  <si>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</si>
  <si>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</si>
  <si>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</si>
  <si>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</si>
  <si>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</si>
  <si>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</si>
  <si>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</si>
  <si>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</si>
  <si>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</si>
  <si>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</si>
  <si>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</si>
  <si>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</si>
  <si>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</si>
  <si>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</si>
  <si>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</si>
  <si>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</si>
  <si>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</si>
  <si>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</si>
  <si>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</si>
  <si>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</si>
  <si>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</si>
  <si>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</si>
  <si>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</si>
  <si>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</si>
  <si>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</si>
  <si>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</si>
  <si>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</si>
  <si>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</si>
  <si>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</si>
  <si>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</si>
  <si>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</si>
  <si>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</si>
  <si>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</si>
  <si>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</si>
  <si>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</si>
  <si>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</si>
  <si>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</si>
  <si>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</si>
  <si>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</si>
  <si>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</si>
  <si>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</si>
  <si>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</si>
  <si>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</si>
  <si>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</si>
  <si>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</si>
  <si>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</si>
  <si>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</si>
  <si>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</si>
  <si>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</si>
  <si>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</si>
  <si>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</si>
  <si>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</si>
  <si>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</si>
  <si>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</si>
  <si>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</si>
  <si>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</si>
  <si>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</si>
  <si>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</si>
  <si>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</si>
  <si>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</si>
  <si>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</si>
  <si>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</si>
  <si>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</si>
  <si>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</si>
  <si>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</si>
  <si>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</si>
  <si>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</si>
  <si>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</si>
  <si>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</si>
  <si>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</si>
  <si>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</si>
  <si>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</si>
  <si>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</si>
  <si>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</si>
  <si>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</si>
  <si>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</si>
  <si>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</si>
  <si>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</si>
  <si>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</si>
  <si>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</si>
  <si>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</si>
  <si>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</si>
  <si>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</si>
  <si>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</si>
  <si>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</si>
  <si>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</si>
  <si>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</si>
  <si>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</si>
  <si>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</si>
  <si>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</si>
  <si>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</si>
  <si>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</si>
  <si>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</si>
  <si>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</si>
  <si>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</si>
  <si>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</si>
  <si>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</si>
  <si>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</si>
  <si>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</si>
  <si>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</si>
  <si>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</si>
  <si>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</si>
  <si>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</si>
  <si>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</si>
  <si>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</si>
  <si>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</si>
  <si>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</si>
  <si>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</si>
  <si>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</si>
  <si>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</si>
  <si>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</si>
  <si>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</si>
  <si>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</si>
  <si>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</si>
  <si>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</si>
  <si>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</si>
  <si>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</si>
  <si>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</si>
  <si>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</si>
  <si>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</si>
  <si>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</si>
  <si>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</si>
  <si>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</si>
  <si>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</si>
  <si>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</si>
  <si>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</si>
  <si>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</si>
  <si>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</si>
  <si>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</si>
  <si>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</si>
  <si>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</si>
  <si>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</si>
  <si>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</si>
  <si>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</si>
  <si>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</si>
  <si>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</si>
  <si>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</si>
  <si>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</si>
  <si>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</si>
  <si>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</si>
  <si>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</si>
  <si>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</si>
  <si>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</si>
  <si>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</si>
  <si>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</si>
  <si>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</si>
  <si>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</si>
  <si>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</si>
  <si>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</si>
  <si>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</si>
  <si>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</si>
  <si>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</si>
  <si>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</si>
  <si>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</si>
  <si>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</si>
  <si>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</si>
  <si>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</si>
  <si>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</si>
  <si>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</si>
  <si>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</si>
  <si>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</si>
  <si>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</si>
  <si>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</si>
  <si>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</si>
  <si>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</si>
  <si>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</si>
  <si>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</si>
  <si>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</si>
  <si>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</si>
  <si>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</si>
  <si>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</si>
  <si>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</si>
  <si>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</si>
  <si>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</si>
  <si>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</si>
  <si>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</si>
  <si>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</si>
  <si>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</si>
  <si>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</si>
  <si>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</si>
  <si>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</si>
  <si>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</si>
  <si>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</si>
  <si>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</si>
  <si>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</si>
  <si>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</si>
  <si>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</si>
  <si>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</si>
  <si>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</si>
  <si>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</si>
  <si>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</si>
  <si>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</si>
  <si>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</si>
  <si>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</si>
  <si>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</si>
  <si>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</si>
  <si>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</si>
  <si>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</si>
  <si>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</si>
  <si>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</si>
  <si>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</si>
  <si>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</si>
  <si>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</si>
  <si>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</si>
  <si>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</si>
  <si>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</si>
  <si>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</si>
  <si>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</si>
  <si>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</si>
  <si>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</si>
  <si>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</si>
  <si>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</si>
  <si>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</si>
  <si>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</si>
  <si>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</si>
  <si>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</si>
  <si>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</si>
  <si>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</si>
  <si>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</si>
  <si>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</si>
  <si>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</si>
  <si>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</si>
  <si>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</si>
  <si>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</si>
  <si>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</si>
  <si>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</si>
  <si>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</si>
  <si>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</si>
  <si>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</si>
  <si>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</si>
  <si>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</si>
  <si>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</si>
  <si>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</si>
  <si>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</si>
  <si>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</si>
  <si>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</si>
  <si>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</si>
  <si>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</si>
  <si>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</si>
  <si>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</si>
  <si>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</si>
  <si>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</si>
  <si>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</si>
  <si>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</si>
  <si>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</si>
  <si>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</si>
  <si>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</si>
  <si>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</si>
  <si>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</si>
  <si>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</si>
  <si>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</si>
  <si>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</si>
  <si>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</si>
  <si>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</si>
  <si>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</si>
  <si>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</si>
  <si>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</si>
  <si>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</si>
  <si>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</si>
  <si>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</si>
  <si>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</si>
  <si>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</si>
  <si>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</si>
  <si>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</si>
  <si>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</si>
  <si>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</si>
  <si>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</si>
  <si>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</si>
  <si>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</si>
  <si>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</si>
  <si>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</si>
  <si>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</si>
  <si>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</si>
  <si>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</si>
  <si>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</si>
  <si>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</si>
  <si>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</si>
  <si>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</si>
  <si>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</si>
  <si>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</si>
  <si>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</si>
  <si>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</si>
  <si>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</si>
  <si>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</si>
  <si>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</si>
  <si>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</si>
  <si>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</si>
  <si>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</si>
  <si>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</si>
  <si>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</si>
  <si>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</si>
  <si>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</si>
  <si>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</si>
  <si>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</si>
  <si>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</si>
  <si>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</si>
  <si>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</si>
  <si>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</si>
  <si>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</si>
  <si>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</si>
  <si>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</si>
  <si>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</si>
  <si>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</si>
  <si>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</si>
  <si>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</si>
  <si>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</si>
  <si>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</si>
  <si>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</si>
  <si>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</si>
  <si>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</si>
  <si>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</si>
  <si>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</si>
  <si>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</si>
  <si>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</si>
  <si>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</si>
  <si>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</si>
  <si>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</si>
  <si>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</si>
  <si>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</si>
  <si>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</si>
  <si>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</si>
  <si>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</si>
  <si>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</si>
  <si>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</si>
  <si>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</si>
  <si>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</si>
  <si>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</si>
  <si>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</si>
  <si>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</si>
  <si>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</si>
  <si>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</si>
  <si>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</si>
  <si>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</si>
  <si>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</si>
  <si>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</si>
  <si>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</si>
  <si>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</si>
  <si>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</si>
  <si>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</si>
  <si>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</si>
  <si>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</si>
  <si>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</si>
  <si>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</si>
  <si>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</si>
  <si>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</si>
  <si>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</si>
  <si>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</si>
  <si>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</si>
  <si>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</si>
  <si>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</si>
  <si>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</si>
  <si>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</si>
  <si>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</si>
  <si>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</si>
  <si>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</si>
  <si>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</si>
  <si>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</si>
  <si>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</si>
  <si>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</si>
  <si>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</si>
  <si>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</si>
  <si>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</si>
  <si>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</si>
  <si>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</si>
  <si>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</si>
  <si>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</si>
  <si>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</si>
  <si>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</si>
  <si>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</si>
  <si>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</si>
  <si>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</si>
  <si>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</si>
  <si>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</si>
  <si>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</si>
  <si>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</si>
  <si>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</si>
  <si>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</si>
  <si>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</si>
  <si>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</si>
  <si>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</si>
  <si>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</si>
  <si>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</si>
  <si>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</si>
  <si>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</si>
  <si>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</si>
  <si>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</si>
  <si>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</si>
  <si>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</si>
  <si>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</si>
  <si>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</si>
  <si>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</si>
  <si>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</si>
  <si>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</si>
  <si>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</si>
  <si>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</si>
  <si>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</si>
  <si>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</si>
  <si>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</si>
  <si>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</si>
  <si>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</si>
  <si>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</si>
  <si>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</si>
  <si>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</si>
  <si>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</si>
  <si>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</si>
  <si>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</si>
  <si>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</si>
  <si>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</si>
  <si>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</si>
  <si>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</si>
  <si>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</si>
  <si>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</si>
  <si>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</si>
  <si>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</si>
  <si>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</si>
  <si>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</si>
  <si>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</si>
  <si>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</si>
  <si>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</si>
  <si>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</si>
  <si>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</si>
  <si>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</si>
  <si>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</si>
  <si>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</si>
  <si>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</si>
  <si>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</si>
  <si>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</si>
  <si>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</si>
  <si>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</si>
  <si>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</si>
  <si>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</si>
  <si>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</si>
  <si>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</si>
  <si>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</si>
  <si>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</si>
  <si>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</si>
  <si>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</si>
  <si>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</si>
  <si>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</si>
  <si>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</si>
  <si>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</si>
  <si>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</si>
  <si>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</si>
  <si>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</si>
  <si>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</si>
  <si>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</si>
  <si>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</si>
  <si>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</si>
  <si>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</si>
  <si>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</si>
  <si>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</si>
  <si>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</si>
  <si>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</si>
  <si>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</si>
  <si>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</si>
  <si>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</si>
  <si>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</si>
  <si>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</si>
  <si>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</si>
  <si>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</si>
  <si>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</si>
  <si>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</si>
  <si>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</si>
  <si>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</si>
  <si>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</si>
  <si>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</si>
  <si>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</si>
  <si>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</si>
  <si>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</si>
  <si>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</si>
  <si>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</si>
  <si>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</si>
  <si>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</si>
  <si>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</si>
  <si>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</si>
  <si>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</si>
  <si>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</si>
  <si>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</si>
  <si>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</si>
  <si>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</si>
  <si>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</si>
  <si>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</si>
  <si>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</si>
  <si>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</si>
  <si>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</si>
  <si>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</si>
  <si>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</si>
  <si>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</si>
  <si>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</si>
  <si>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</si>
  <si>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</si>
  <si>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</si>
  <si>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</si>
  <si>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</si>
  <si>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</si>
  <si>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</si>
  <si>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</si>
  <si>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</si>
  <si>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</si>
  <si>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</si>
  <si>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</si>
  <si>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</si>
  <si>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</si>
  <si>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</si>
  <si>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</si>
  <si>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</si>
  <si>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</si>
  <si>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</si>
  <si>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</si>
  <si>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</si>
  <si>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</si>
  <si>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</si>
  <si>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</si>
  <si>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</si>
  <si>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</si>
  <si>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</si>
  <si>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</si>
  <si>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</si>
  <si>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</si>
  <si>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</si>
  <si>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</si>
  <si>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</si>
  <si>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</si>
  <si>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</si>
  <si>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</si>
  <si>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</si>
  <si>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</si>
  <si>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</si>
  <si>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</si>
  <si>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</si>
  <si>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</si>
  <si>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</si>
  <si>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</si>
  <si>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</si>
  <si>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</si>
  <si>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</si>
  <si>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</si>
  <si>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</si>
  <si>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</si>
  <si>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</si>
  <si>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</si>
  <si>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</si>
  <si>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</si>
  <si>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</si>
  <si>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</si>
  <si>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</si>
  <si>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</si>
  <si>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</si>
  <si>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</si>
  <si>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</si>
  <si>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</si>
  <si>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</si>
  <si>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</si>
  <si>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</si>
  <si>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</si>
  <si>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</si>
  <si>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</si>
  <si>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</si>
  <si>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</si>
  <si>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</si>
  <si>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</si>
  <si>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</si>
  <si>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</si>
  <si>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</si>
  <si>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</si>
  <si>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</si>
  <si>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</si>
  <si>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</si>
  <si>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</si>
  <si>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</si>
  <si>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</si>
  <si>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</si>
  <si>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</si>
  <si>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</si>
  <si>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</si>
  <si>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</si>
  <si>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</si>
  <si>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</si>
  <si>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</si>
  <si>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</si>
  <si>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</si>
  <si>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</si>
  <si>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</si>
  <si>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</si>
  <si>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</si>
  <si>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</si>
  <si>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</si>
  <si>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</si>
  <si>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</si>
  <si>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</si>
  <si>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</si>
  <si>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</si>
  <si>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</si>
  <si>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</si>
  <si>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</si>
  <si>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</si>
  <si>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</si>
  <si>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</si>
  <si>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</si>
  <si>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</si>
  <si>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</si>
  <si>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</si>
  <si>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</si>
  <si>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</si>
  <si>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</si>
  <si>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</si>
  <si>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</si>
  <si>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</si>
  <si>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</si>
  <si>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</si>
  <si>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</si>
  <si>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</si>
  <si>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</si>
  <si>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</si>
  <si>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</si>
  <si>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</si>
  <si>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</si>
  <si>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</si>
  <si>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</si>
  <si>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</si>
  <si>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</si>
  <si>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</si>
  <si>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</si>
  <si>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</si>
  <si>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</si>
  <si>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</si>
  <si>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</si>
  <si>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</si>
  <si>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</si>
  <si>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</si>
  <si>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</si>
  <si>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</si>
  <si>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</si>
  <si>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</si>
  <si>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</si>
  <si>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</si>
  <si>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</si>
  <si>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</si>
  <si>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</si>
  <si>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</si>
  <si>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</si>
  <si>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</si>
  <si>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</si>
  <si>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</si>
  <si>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</si>
  <si>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</si>
  <si>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</si>
  <si>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</si>
  <si>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</si>
  <si>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</si>
  <si>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</si>
  <si>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</si>
  <si>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</si>
  <si>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</si>
  <si>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</si>
  <si>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</si>
  <si>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</si>
  <si>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</si>
  <si>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</si>
  <si>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</si>
  <si>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</si>
  <si>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</si>
  <si>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</si>
  <si>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</si>
  <si>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</si>
  <si>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</si>
  <si>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</si>
  <si>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</si>
  <si>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</si>
  <si>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</si>
  <si>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</si>
  <si>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</si>
  <si>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</si>
  <si>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</si>
  <si>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</si>
  <si>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</si>
  <si>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</si>
  <si>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</si>
  <si>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</si>
  <si>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</si>
  <si>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</si>
  <si>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</si>
  <si>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</si>
  <si>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</si>
  <si>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</si>
  <si>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</si>
  <si>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</si>
  <si>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</si>
  <si>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</si>
  <si>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</si>
  <si>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</si>
  <si>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</si>
  <si>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</si>
  <si>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</si>
  <si>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</si>
  <si>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</si>
  <si>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</si>
  <si>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</si>
  <si>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</si>
  <si>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</si>
  <si>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</si>
  <si>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</si>
  <si>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</si>
  <si>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</si>
  <si>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</si>
  <si>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</si>
  <si>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</si>
  <si>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</si>
  <si>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</si>
  <si>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</si>
  <si>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</si>
  <si>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</si>
  <si>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</si>
  <si>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</si>
  <si>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</si>
  <si>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</si>
  <si>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</si>
  <si>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</si>
  <si>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</si>
  <si>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</si>
  <si>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</si>
  <si>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</si>
  <si>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</si>
  <si>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</si>
  <si>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</si>
  <si>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</si>
  <si>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</si>
  <si>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</si>
  <si>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</si>
  <si>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</si>
  <si>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</si>
  <si>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</si>
  <si>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</si>
  <si>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</si>
  <si>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</si>
  <si>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</si>
  <si>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</si>
  <si>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</si>
  <si>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</si>
  <si>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</si>
  <si>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</si>
  <si>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</si>
  <si>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</si>
  <si>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</si>
  <si>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</si>
  <si>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</si>
  <si>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</si>
  <si>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</si>
  <si>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</si>
  <si>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</si>
  <si>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</si>
  <si>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</si>
  <si>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</si>
  <si>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</si>
  <si>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</si>
  <si>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</si>
  <si>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</si>
  <si>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</si>
  <si>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</si>
  <si>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</si>
  <si>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</si>
  <si>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</si>
  <si>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</si>
  <si>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</si>
  <si>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</si>
  <si>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</si>
  <si>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</si>
  <si>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</si>
  <si>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</si>
  <si>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</si>
  <si>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</si>
  <si>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</si>
  <si>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</si>
  <si>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</si>
  <si>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</si>
  <si>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</si>
  <si>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</si>
  <si>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</si>
  <si>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</si>
  <si>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</si>
  <si>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</si>
  <si>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</si>
  <si>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</si>
  <si>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</si>
  <si>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</si>
  <si>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</si>
  <si>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</si>
  <si>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</si>
  <si>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</si>
  <si>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</si>
  <si>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</si>
  <si>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</si>
  <si>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</si>
  <si>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</si>
  <si>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</si>
  <si>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</si>
  <si>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</si>
  <si>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</si>
  <si>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</si>
  <si>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</si>
  <si>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</si>
  <si>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</si>
  <si>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</si>
  <si>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</si>
  <si>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</si>
  <si>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</si>
  <si>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</si>
  <si>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</si>
  <si>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</si>
  <si>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</si>
  <si>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</si>
  <si>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</si>
  <si>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</si>
  <si>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</si>
  <si>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</si>
  <si>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</si>
  <si>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</si>
  <si>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</si>
  <si>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</si>
  <si>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</si>
  <si>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</si>
  <si>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</si>
  <si>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</si>
  <si>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</si>
  <si>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</si>
  <si>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</si>
  <si>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</si>
  <si>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</si>
  <si>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</si>
  <si>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</si>
  <si>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</si>
  <si>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</si>
  <si>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</si>
  <si>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</si>
  <si>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</si>
  <si>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</si>
  <si>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</si>
  <si>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</si>
  <si>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</si>
  <si>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</si>
  <si>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</si>
  <si>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</si>
  <si>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</si>
  <si>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</si>
  <si>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</si>
  <si>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</si>
  <si>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</si>
  <si>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</si>
  <si>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</si>
  <si>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</si>
  <si>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</si>
  <si>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</si>
  <si>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</si>
  <si>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</si>
  <si>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</si>
  <si>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</si>
  <si>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</si>
  <si>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</si>
  <si>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</si>
  <si>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</si>
  <si>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</si>
  <si>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</si>
  <si>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</si>
  <si>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</si>
  <si>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</si>
  <si>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</si>
  <si>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</si>
  <si>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</si>
  <si>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</si>
  <si>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</si>
  <si>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</si>
  <si>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</si>
  <si>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</si>
  <si>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</si>
  <si>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</si>
  <si>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</si>
  <si>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</si>
  <si>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</si>
  <si>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</si>
  <si>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</si>
  <si>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</si>
  <si>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</si>
  <si>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</si>
  <si>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</si>
  <si>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</si>
  <si>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</si>
  <si>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</si>
  <si>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</si>
  <si>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</si>
  <si>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</si>
  <si>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</si>
  <si>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</si>
  <si>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</si>
  <si>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</si>
  <si>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</si>
  <si>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</si>
  <si>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</si>
  <si>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</si>
  <si>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</si>
  <si>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</si>
  <si>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</si>
  <si>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</si>
  <si>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</si>
  <si>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</si>
  <si>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</si>
  <si>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</si>
  <si>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</si>
  <si>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</si>
  <si>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</si>
  <si>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</si>
  <si>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</si>
  <si>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</si>
  <si>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</si>
  <si>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</si>
  <si>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</si>
  <si>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</si>
  <si>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</si>
  <si>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</si>
  <si>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</si>
  <si>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</si>
  <si>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</si>
  <si>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</si>
  <si>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</si>
  <si>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</si>
  <si>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</si>
  <si>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</si>
  <si>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</si>
  <si>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</si>
  <si>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</si>
  <si>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</si>
  <si>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</si>
  <si>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</si>
  <si>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</si>
  <si>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</si>
  <si>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</si>
  <si>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</si>
  <si>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</si>
  <si>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</si>
  <si>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</si>
  <si>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</si>
  <si>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</si>
  <si>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</si>
  <si>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</si>
  <si>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</si>
  <si>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</si>
  <si>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</si>
  <si>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</si>
  <si>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</si>
  <si>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</si>
  <si>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</si>
  <si>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</si>
  <si>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</si>
  <si>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</si>
  <si>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</si>
  <si>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</si>
  <si>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</si>
  <si>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</si>
  <si>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</si>
  <si>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</si>
  <si>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</si>
  <si>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</si>
  <si>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</si>
  <si>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</si>
  <si>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</si>
  <si>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</si>
  <si>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</si>
  <si>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</si>
  <si>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</si>
  <si>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</si>
  <si>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</si>
  <si>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</si>
  <si>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</si>
  <si>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</si>
  <si>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</si>
  <si>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</si>
  <si>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</si>
  <si>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</si>
  <si>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</si>
  <si>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</si>
  <si>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</si>
  <si>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</si>
  <si>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</si>
  <si>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</si>
  <si>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</si>
  <si>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</si>
  <si>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</si>
  <si>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</si>
  <si>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</si>
  <si>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</si>
  <si>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</si>
  <si>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</si>
  <si>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</si>
  <si>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</si>
  <si>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</si>
  <si>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</si>
  <si>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</si>
  <si>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</si>
  <si>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</si>
  <si>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</si>
  <si>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</si>
  <si>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</si>
  <si>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</si>
  <si>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</si>
  <si>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</si>
  <si>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</si>
  <si>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</si>
  <si>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</si>
  <si>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</si>
  <si>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</si>
  <si>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</si>
  <si>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</si>
  <si>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</si>
  <si>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</si>
  <si>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</si>
  <si>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</si>
  <si>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</si>
  <si>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</si>
  <si>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</si>
  <si>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</si>
  <si>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</si>
  <si>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</si>
  <si>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</si>
  <si>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</si>
  <si>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</si>
  <si>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</si>
  <si>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</si>
  <si>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</si>
  <si>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</si>
  <si>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</si>
  <si>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</si>
  <si>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</si>
  <si>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</si>
  <si>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</si>
  <si>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</si>
  <si>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</si>
  <si>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</si>
  <si>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</si>
  <si>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</si>
  <si>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</si>
  <si>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</si>
  <si>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</si>
  <si>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</si>
  <si>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</si>
  <si>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</si>
  <si>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</si>
  <si>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</si>
  <si>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</si>
  <si>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</si>
  <si>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</si>
  <si>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</si>
  <si>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</si>
  <si>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</si>
  <si>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</si>
  <si>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</si>
  <si>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</si>
  <si>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</si>
  <si>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</si>
  <si>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</si>
  <si>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</si>
  <si>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</si>
  <si>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</si>
  <si>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</si>
  <si>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</si>
  <si>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</si>
  <si>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</si>
  <si>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</si>
  <si>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</si>
  <si>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</si>
  <si>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</si>
  <si>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</si>
  <si>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</si>
  <si>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</si>
  <si>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</si>
  <si>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</si>
  <si>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</si>
  <si>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</si>
  <si>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</si>
  <si>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</si>
  <si>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</si>
  <si>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</si>
  <si>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</si>
  <si>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</si>
  <si>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</si>
  <si>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</si>
  <si>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</si>
  <si>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</si>
  <si>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</si>
  <si>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</si>
  <si>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</si>
  <si>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</si>
  <si>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</si>
  <si>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</si>
  <si>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</si>
  <si>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</si>
  <si>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</si>
  <si>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</si>
  <si>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</si>
  <si>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</si>
  <si>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</si>
  <si>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</si>
  <si>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</si>
  <si>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</si>
  <si>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</si>
  <si>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</si>
  <si>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</si>
  <si>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</si>
  <si>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</si>
  <si>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</si>
  <si>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</si>
  <si>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</si>
  <si>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</si>
  <si>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</si>
  <si>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</si>
  <si>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</si>
  <si>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</si>
  <si>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</si>
  <si>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</si>
  <si>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</si>
  <si>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</si>
  <si>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</si>
  <si>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</si>
  <si>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</si>
  <si>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</si>
  <si>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</si>
  <si>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</si>
  <si>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</si>
  <si>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</si>
  <si>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</si>
  <si>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</si>
  <si>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</si>
  <si>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</si>
  <si>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</si>
  <si>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</si>
  <si>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</si>
  <si>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</si>
  <si>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</si>
  <si>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</si>
  <si>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</si>
  <si>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</si>
  <si>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</si>
  <si>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</si>
  <si>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</si>
  <si>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</si>
  <si>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</si>
  <si>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</si>
  <si>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</si>
  <si>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</si>
  <si>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</si>
  <si>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</si>
  <si>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</si>
  <si>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</si>
  <si>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</si>
  <si>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</si>
  <si>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</si>
  <si>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</si>
  <si>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</si>
  <si>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</si>
  <si>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</si>
  <si>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</si>
  <si>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</si>
  <si>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</si>
  <si>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</si>
  <si>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</si>
  <si>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</si>
  <si>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</si>
  <si>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</si>
  <si>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</si>
  <si>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</si>
  <si>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</si>
  <si>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</si>
  <si>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</si>
  <si>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</si>
  <si>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</si>
  <si>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</si>
  <si>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</si>
  <si>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</si>
  <si>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</si>
  <si>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</si>
  <si>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</si>
  <si>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</si>
  <si>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</si>
  <si>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</si>
  <si>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</si>
  <si>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</si>
  <si>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</si>
  <si>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</si>
  <si>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</si>
  <si>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</si>
  <si>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</si>
  <si>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</si>
  <si>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</si>
  <si>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</si>
  <si>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</si>
  <si>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</si>
  <si>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</si>
  <si>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</si>
  <si>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</si>
  <si>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</si>
  <si>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</si>
  <si>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</si>
  <si>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</si>
  <si>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</si>
  <si>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</si>
  <si>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</si>
  <si>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</si>
  <si>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</si>
  <si>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</si>
  <si>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</si>
  <si>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</si>
  <si>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</si>
  <si>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</si>
  <si>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</si>
  <si>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</si>
  <si>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</si>
  <si>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</si>
  <si>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</si>
  <si>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</si>
  <si>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</si>
  <si>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</si>
  <si>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</si>
  <si>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</si>
  <si>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</si>
  <si>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</si>
  <si>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</si>
  <si>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</si>
  <si>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</si>
  <si>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</si>
  <si>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</si>
  <si>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</si>
  <si>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</si>
  <si>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</si>
  <si>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</si>
  <si>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</si>
  <si>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</si>
  <si>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</si>
  <si>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</si>
  <si>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</si>
  <si>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</si>
  <si>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</si>
  <si>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</si>
  <si>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</si>
  <si>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</si>
  <si>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</si>
  <si>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</si>
  <si>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</si>
  <si>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</si>
  <si>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</si>
  <si>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</si>
  <si>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</si>
  <si>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</si>
  <si>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</si>
  <si>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</si>
  <si>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</si>
  <si>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</si>
  <si>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</si>
  <si>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</si>
  <si>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</si>
  <si>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</si>
  <si>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</si>
  <si>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</si>
  <si>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</si>
  <si>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</si>
  <si>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</si>
  <si>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</si>
  <si>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</si>
  <si>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</si>
  <si>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</si>
  <si>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</si>
  <si>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</si>
  <si>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</si>
  <si>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</si>
  <si>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</si>
  <si>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</si>
  <si>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</si>
  <si>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</si>
  <si>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</si>
  <si>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</si>
  <si>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</si>
  <si>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</si>
  <si>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</si>
  <si>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</si>
  <si>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</si>
  <si>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</si>
  <si>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</si>
  <si>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</si>
  <si>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</si>
  <si>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</si>
  <si>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</si>
  <si>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</si>
  <si>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</si>
  <si>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</si>
  <si>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</si>
  <si>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</si>
  <si>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</si>
  <si>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</si>
  <si>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</si>
  <si>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</si>
  <si>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</si>
  <si>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</si>
  <si>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</si>
  <si>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</si>
  <si>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</si>
  <si>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</si>
  <si>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</si>
  <si>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</si>
  <si>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</si>
  <si>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</si>
  <si>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</si>
  <si>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</si>
  <si>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</si>
  <si>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</si>
  <si>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</si>
  <si>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</si>
  <si>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</si>
  <si>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</si>
  <si>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</si>
  <si>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</si>
  <si>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</si>
  <si>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</si>
  <si>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</si>
  <si>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</si>
  <si>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</si>
  <si>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</si>
  <si>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</si>
  <si>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</si>
  <si>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</si>
  <si>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</si>
  <si>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</si>
  <si>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</si>
  <si>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</si>
  <si>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</si>
  <si>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</si>
  <si>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</si>
  <si>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</si>
  <si>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</si>
  <si>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</si>
  <si>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</si>
  <si>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</si>
  <si>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</si>
  <si>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</si>
  <si>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</si>
  <si>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</si>
  <si>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</si>
  <si>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</si>
  <si>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</si>
  <si>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</si>
  <si>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</si>
  <si>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</si>
  <si>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</si>
  <si>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</si>
  <si>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</si>
  <si>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</si>
  <si>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</si>
  <si>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</si>
  <si>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</si>
  <si>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</si>
  <si>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</si>
  <si>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</si>
  <si>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</si>
  <si>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</si>
  <si>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</si>
  <si>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</si>
  <si>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</si>
  <si>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</si>
  <si>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</si>
  <si>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</si>
  <si>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</si>
  <si>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</si>
  <si>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</si>
  <si>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</si>
  <si>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</si>
  <si>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</si>
  <si>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</si>
  <si>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</si>
  <si>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</si>
  <si>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</si>
  <si>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</si>
  <si>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</si>
  <si>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</si>
  <si>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</si>
  <si>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</si>
  <si>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</si>
  <si>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</si>
  <si>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</si>
  <si>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</si>
  <si>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</si>
  <si>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</si>
  <si>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</si>
  <si>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</si>
  <si>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</si>
  <si>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</si>
  <si>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</si>
  <si>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</si>
  <si>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</si>
  <si>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</si>
  <si>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</si>
  <si>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</si>
  <si>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</si>
  <si>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</si>
  <si>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</si>
  <si>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</si>
  <si>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</si>
  <si>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</si>
  <si>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</si>
  <si>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</si>
  <si>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</si>
  <si>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</si>
  <si>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</si>
  <si>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</si>
  <si>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</si>
  <si>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</si>
  <si>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</si>
  <si>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</si>
  <si>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</si>
  <si>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</si>
  <si>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</si>
  <si>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</si>
  <si>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</si>
  <si>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</si>
  <si>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</si>
  <si>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</si>
  <si>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</si>
  <si>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</si>
  <si>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</si>
  <si>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</si>
  <si>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</si>
  <si>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</si>
  <si>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</si>
  <si>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</si>
  <si>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</si>
  <si>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</si>
  <si>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</si>
  <si>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</si>
  <si>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</si>
  <si>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</si>
  <si>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</si>
  <si>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</si>
  <si>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</si>
  <si>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</si>
  <si>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</si>
  <si>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</si>
  <si>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</si>
  <si>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</si>
  <si>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</si>
  <si>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</si>
  <si>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</si>
  <si>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</si>
  <si>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</si>
  <si>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</si>
  <si>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</si>
  <si>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</si>
  <si>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</si>
  <si>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</si>
  <si>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</si>
  <si>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</si>
  <si>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</si>
  <si>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</si>
  <si>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</si>
  <si>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</si>
  <si>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</si>
  <si>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</si>
  <si>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</si>
  <si>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</si>
  <si>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</si>
  <si>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</si>
  <si>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</si>
  <si>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</si>
  <si>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</si>
  <si>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</si>
  <si>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</si>
  <si>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</si>
  <si>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</si>
  <si>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</si>
  <si>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</si>
  <si>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</si>
  <si>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</si>
  <si>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</si>
  <si>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</si>
  <si>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</si>
  <si>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</si>
  <si>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</si>
  <si>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</si>
  <si>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</si>
  <si>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</si>
  <si>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</si>
  <si>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</si>
  <si>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</si>
  <si>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</si>
  <si>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</si>
  <si>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</si>
  <si>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</si>
  <si>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</si>
  <si>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</si>
  <si>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</si>
  <si>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</si>
  <si>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</si>
  <si>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</si>
  <si>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</si>
  <si>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</si>
  <si>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</si>
  <si>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</si>
  <si>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</si>
  <si>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</si>
  <si>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</si>
  <si>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</si>
  <si>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</si>
  <si>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</si>
  <si>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</si>
  <si>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</si>
  <si>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</si>
  <si>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</si>
  <si>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</si>
  <si>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</si>
  <si>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</si>
  <si>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</si>
  <si>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</si>
  <si>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</si>
  <si>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</si>
  <si>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</si>
  <si>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</si>
  <si>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</si>
  <si>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</si>
  <si>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</si>
  <si>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</si>
  <si>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</si>
  <si>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</si>
  <si>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</si>
  <si>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</si>
  <si>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</si>
  <si>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</si>
  <si>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</si>
  <si>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</si>
  <si>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</si>
  <si>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</si>
  <si>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</si>
  <si>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</si>
  <si>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</si>
  <si>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</si>
  <si>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</si>
  <si>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</si>
  <si>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</si>
  <si>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</si>
  <si>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</si>
  <si>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</si>
  <si>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</si>
  <si>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</si>
  <si>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</si>
  <si>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</si>
  <si>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</si>
  <si>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</si>
  <si>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</si>
  <si>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</si>
  <si>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</si>
  <si>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</si>
  <si>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</si>
  <si>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</si>
  <si>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</si>
  <si>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</si>
  <si>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</si>
  <si>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</si>
  <si>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</si>
  <si>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</si>
  <si>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</si>
  <si>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</si>
  <si>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</si>
  <si>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</si>
  <si>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</si>
  <si>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</si>
  <si>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</si>
  <si>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</si>
  <si>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</si>
  <si>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</si>
  <si>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</si>
  <si>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</si>
  <si>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</si>
  <si>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</si>
  <si>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</si>
  <si>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</si>
  <si>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</si>
  <si>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</si>
  <si>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</si>
  <si>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</si>
  <si>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</si>
  <si>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</si>
  <si>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</si>
  <si>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</si>
  <si>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</si>
  <si>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</si>
  <si>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</si>
  <si>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</si>
  <si>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</si>
  <si>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</si>
  <si>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</si>
  <si>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</si>
  <si>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</si>
  <si>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</si>
  <si>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</si>
  <si>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</si>
  <si>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</si>
  <si>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</si>
  <si>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</si>
  <si>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</si>
  <si>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</si>
  <si>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</si>
  <si>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</si>
  <si>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</si>
  <si>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</si>
  <si>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</si>
  <si>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</si>
  <si>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</si>
  <si>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</si>
  <si>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</si>
  <si>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</si>
  <si>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</si>
  <si>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</si>
  <si>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</si>
  <si>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</si>
  <si>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</si>
  <si>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</si>
  <si>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</si>
  <si>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</si>
  <si>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</si>
  <si>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</si>
  <si>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</si>
  <si>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</si>
  <si>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</si>
  <si>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</si>
  <si>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</si>
  <si>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</si>
  <si>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</si>
  <si>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</si>
  <si>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</si>
  <si>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</si>
  <si>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</si>
  <si>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</si>
  <si>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</si>
  <si>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</si>
  <si>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</si>
  <si>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</si>
  <si>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</si>
  <si>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</si>
  <si>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</si>
  <si>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</si>
  <si>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</si>
  <si>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</si>
  <si>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</si>
  <si>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</si>
  <si>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</si>
  <si>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</si>
  <si>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</si>
  <si>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</si>
  <si>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</si>
  <si>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</si>
  <si>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</si>
  <si>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</si>
  <si>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</si>
  <si>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</si>
  <si>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</si>
  <si>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</si>
  <si>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</si>
  <si>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</si>
  <si>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</si>
  <si>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</si>
  <si>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</si>
  <si>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</si>
  <si>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</si>
  <si>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</si>
  <si>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</si>
  <si>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</si>
  <si>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</si>
  <si>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</si>
  <si>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</si>
  <si>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</si>
  <si>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</si>
  <si>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</si>
  <si>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</si>
  <si>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</si>
  <si>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</si>
  <si>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</si>
  <si>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</si>
  <si>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</si>
  <si>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</si>
  <si>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</si>
  <si>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</si>
  <si>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</si>
  <si>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</si>
  <si>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</si>
  <si>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</si>
  <si>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</si>
  <si>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</si>
  <si>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</si>
  <si>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</si>
  <si>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</si>
  <si>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</si>
  <si>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</si>
  <si>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</si>
  <si>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</si>
  <si>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</si>
  <si>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</si>
  <si>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</si>
  <si>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</si>
  <si>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</si>
  <si>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</si>
  <si>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</si>
  <si>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</si>
  <si>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</si>
  <si>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</si>
  <si>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</si>
  <si>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</si>
  <si>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</si>
  <si>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</si>
  <si>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</si>
  <si>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</si>
  <si>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</si>
  <si>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</si>
  <si>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</si>
  <si>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</si>
  <si>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</si>
  <si>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</si>
  <si>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</si>
  <si>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</si>
  <si>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</si>
  <si>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</si>
  <si>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</si>
  <si>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</si>
  <si>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</si>
  <si>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</si>
  <si>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</si>
  <si>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</si>
  <si>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</si>
  <si>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</si>
  <si>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</si>
  <si>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</si>
  <si>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</si>
  <si>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</si>
  <si>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</si>
  <si>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</si>
  <si>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</si>
  <si>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</si>
  <si>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</si>
  <si>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</si>
  <si>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</si>
  <si>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</si>
  <si>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</si>
  <si>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</si>
  <si>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</si>
  <si>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</si>
  <si>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</si>
  <si>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</si>
  <si>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</si>
  <si>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</si>
  <si>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</si>
  <si>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</si>
  <si>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</si>
  <si>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</si>
  <si>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</si>
  <si>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</si>
  <si>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</si>
  <si>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</si>
  <si>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</si>
  <si>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</si>
  <si>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</si>
  <si>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</si>
  <si>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</si>
  <si>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</si>
  <si>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</si>
  <si>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</si>
  <si>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</si>
  <si>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</si>
  <si>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</si>
  <si>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</si>
  <si>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</si>
  <si>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</si>
  <si>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</si>
  <si>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</si>
  <si>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</si>
  <si>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</si>
  <si>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</si>
  <si>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</si>
  <si>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</si>
  <si>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</si>
  <si>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</si>
  <si>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</si>
  <si>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</si>
  <si>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</si>
  <si>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</si>
  <si>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</si>
  <si>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</si>
  <si>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</si>
  <si>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</si>
  <si>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</si>
  <si>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</si>
  <si>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</si>
  <si>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</si>
  <si>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</si>
  <si>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</si>
  <si>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</si>
  <si>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</si>
  <si>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</si>
  <si>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</si>
  <si>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</si>
  <si>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</si>
  <si>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</si>
  <si>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</si>
  <si>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</si>
  <si>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</si>
  <si>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</si>
  <si>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</si>
  <si>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</si>
  <si>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</si>
  <si>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</si>
  <si>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</si>
  <si>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</si>
  <si>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</si>
  <si>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</si>
  <si>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</si>
  <si>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</si>
  <si>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</si>
  <si>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</si>
  <si>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</si>
  <si>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</si>
  <si>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</si>
  <si>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</si>
  <si>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</si>
  <si>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</si>
  <si>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</si>
  <si>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</si>
  <si>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</si>
  <si>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</si>
  <si>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</si>
  <si>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</si>
  <si>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</si>
  <si>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</si>
  <si>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</si>
  <si>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</si>
  <si>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</si>
  <si>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</si>
  <si>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</si>
  <si>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</si>
  <si>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</si>
  <si>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</si>
  <si>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</si>
  <si>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</si>
  <si>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</si>
  <si>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</si>
  <si>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</si>
  <si>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</si>
  <si>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</si>
  <si>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</si>
  <si>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</si>
  <si>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</si>
  <si>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</si>
  <si>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</si>
  <si>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</si>
  <si>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</si>
  <si>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</si>
  <si>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</si>
  <si>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</si>
  <si>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</si>
  <si>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</si>
  <si>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</si>
  <si>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</si>
  <si>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</si>
  <si>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</si>
  <si>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</si>
  <si>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</si>
  <si>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</si>
  <si>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</si>
  <si>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</si>
  <si>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</si>
  <si>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</si>
  <si>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</si>
  <si>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</si>
  <si>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</si>
  <si>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</si>
  <si>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</si>
  <si>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</si>
  <si>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</si>
  <si>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</si>
  <si>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</si>
  <si>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</si>
  <si>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</si>
  <si>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</si>
  <si>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</si>
  <si>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</si>
  <si>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</si>
  <si>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</si>
  <si>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</si>
  <si>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</si>
  <si>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</si>
  <si>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</si>
  <si>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</si>
  <si>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</si>
  <si>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</si>
  <si>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</si>
  <si>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</si>
  <si>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</si>
  <si>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</si>
  <si>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</si>
  <si>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</si>
  <si>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</si>
  <si>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</si>
  <si>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</si>
  <si>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</si>
  <si>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</si>
  <si>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</si>
  <si>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</si>
  <si>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</si>
  <si>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</si>
  <si>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</si>
  <si>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</si>
  <si>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</si>
  <si>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</si>
  <si>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</si>
  <si>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</si>
  <si>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</si>
  <si>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</si>
  <si>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</si>
  <si>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</si>
  <si>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</si>
  <si>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</si>
  <si>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</si>
  <si>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</si>
  <si>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</si>
  <si>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</si>
  <si>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</si>
  <si>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</si>
  <si>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</si>
  <si>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</si>
  <si>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</si>
  <si>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</si>
  <si>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</si>
  <si>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</si>
  <si>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</si>
  <si>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</si>
  <si>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</si>
  <si>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</si>
  <si>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</si>
  <si>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</si>
  <si>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</si>
  <si>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</si>
  <si>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</si>
  <si>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</si>
  <si>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</si>
  <si>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</si>
  <si>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</si>
  <si>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</si>
  <si>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</si>
  <si>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</si>
  <si>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</si>
  <si>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</si>
  <si>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</si>
  <si>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</si>
  <si>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</si>
  <si>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</si>
  <si>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</si>
  <si>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</si>
  <si>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</si>
  <si>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</si>
  <si>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</si>
  <si>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</si>
  <si>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</si>
  <si>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</si>
  <si>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</si>
  <si>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</si>
  <si>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</si>
  <si>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</si>
  <si>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</si>
  <si>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</si>
  <si>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</si>
  <si>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</si>
  <si>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</si>
  <si>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</si>
  <si>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</si>
  <si>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</si>
  <si>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</si>
  <si>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</si>
  <si>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</si>
  <si>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</si>
  <si>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</si>
  <si>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</si>
  <si>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</si>
  <si>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</si>
  <si>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</si>
  <si>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</si>
  <si>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</si>
  <si>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</si>
  <si>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</si>
  <si>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</si>
  <si>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</si>
  <si>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</si>
  <si>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</si>
  <si>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</si>
  <si>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</si>
  <si>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</si>
  <si>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</si>
  <si>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</si>
  <si>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</si>
  <si>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</si>
  <si>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</si>
  <si>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</si>
  <si>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</si>
  <si>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</si>
  <si>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</si>
  <si>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</si>
  <si>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</si>
  <si>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</si>
  <si>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</si>
  <si>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</si>
  <si>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</si>
  <si>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</si>
  <si>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</si>
  <si>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</si>
  <si>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</si>
  <si>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</si>
  <si>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</si>
  <si>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</si>
  <si>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</si>
  <si>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</si>
  <si>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</si>
  <si>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</si>
  <si>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</si>
  <si>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</si>
  <si>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</si>
  <si>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</si>
  <si>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</si>
  <si>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</si>
  <si>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</si>
  <si>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</si>
  <si>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</si>
  <si>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</si>
  <si>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</si>
  <si>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</si>
  <si>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</si>
  <si>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</si>
  <si>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</si>
  <si>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</si>
  <si>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</si>
  <si>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</si>
  <si>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</si>
  <si>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</si>
  <si>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</si>
  <si>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</si>
  <si>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</si>
  <si>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</si>
  <si>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</si>
  <si>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</si>
  <si>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</si>
  <si>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</si>
  <si>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</si>
  <si>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</si>
  <si>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</si>
  <si>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</si>
  <si>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</si>
  <si>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</si>
  <si>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</si>
  <si>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</si>
  <si>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</si>
  <si>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</si>
  <si>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</si>
  <si>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</si>
  <si>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</si>
  <si>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</si>
  <si>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</si>
  <si>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</si>
  <si>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</si>
  <si>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</si>
  <si>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</si>
  <si>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</si>
  <si>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</si>
  <si>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</si>
  <si>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</si>
  <si>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</si>
  <si>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</si>
  <si>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</si>
  <si>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</si>
  <si>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</si>
  <si>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</si>
  <si>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</si>
  <si>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</si>
  <si>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</si>
  <si>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</si>
  <si>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</si>
  <si>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</si>
  <si>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</si>
  <si>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</si>
  <si>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</si>
  <si>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</si>
  <si>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</si>
  <si>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</si>
  <si>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</si>
  <si>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</si>
  <si>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</si>
  <si>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</si>
  <si>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</si>
  <si>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</si>
  <si>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</si>
  <si>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</si>
  <si>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</si>
  <si>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</si>
  <si>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</si>
  <si>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</si>
  <si>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</si>
  <si>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</si>
  <si>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</si>
  <si>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</si>
  <si>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</si>
  <si>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</si>
  <si>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</si>
  <si>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</si>
  <si>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</si>
  <si>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</si>
  <si>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</si>
  <si>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</si>
  <si>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</si>
  <si>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</si>
  <si>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</si>
  <si>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</si>
  <si>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</si>
  <si>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</si>
  <si>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</si>
  <si>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</si>
  <si>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</si>
  <si>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</si>
  <si>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</si>
  <si>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</si>
  <si>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</si>
  <si>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</si>
  <si>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</si>
  <si>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</si>
  <si>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</si>
  <si>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</si>
  <si>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</si>
  <si>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</si>
  <si>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</si>
  <si>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</si>
  <si>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</si>
  <si>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</si>
  <si>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</si>
  <si>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</si>
  <si>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</si>
  <si>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</si>
  <si>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</si>
  <si>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</si>
  <si>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</si>
  <si>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</si>
  <si>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</si>
  <si>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</si>
  <si>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</si>
  <si>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</si>
  <si>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</si>
  <si>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</si>
  <si>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</si>
  <si>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</si>
  <si>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</si>
  <si>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</si>
  <si>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</si>
  <si>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</si>
  <si>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</si>
  <si>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</si>
  <si>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</si>
  <si>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</si>
  <si>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</si>
  <si>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</si>
  <si>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</si>
  <si>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</si>
  <si>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</si>
  <si>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</si>
  <si>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</si>
  <si>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</si>
  <si>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</si>
  <si>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</si>
  <si>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</si>
  <si>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</si>
  <si>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</si>
  <si>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</si>
  <si>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</si>
  <si>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</si>
  <si>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</si>
  <si>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</si>
  <si>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</si>
  <si>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</si>
  <si>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</si>
  <si>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</si>
  <si>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</si>
  <si>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</si>
  <si>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</si>
  <si>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</si>
  <si>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</si>
  <si>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</si>
  <si>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</si>
  <si>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</si>
  <si>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</si>
  <si>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</si>
  <si>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</si>
  <si>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</si>
  <si>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</si>
  <si>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</si>
  <si>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</si>
  <si>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</si>
  <si>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</si>
  <si>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</si>
  <si>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</si>
  <si>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</si>
  <si>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</si>
  <si>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</si>
  <si>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</si>
  <si>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</si>
  <si>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</si>
  <si>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</si>
  <si>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</si>
  <si>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</si>
  <si>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</si>
  <si>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</si>
  <si>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</si>
  <si>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</si>
  <si>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</si>
  <si>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</si>
  <si>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</si>
  <si>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</si>
  <si>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</si>
  <si>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</si>
  <si>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</si>
  <si>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</si>
  <si>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</si>
  <si>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</si>
  <si>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</si>
  <si>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</si>
  <si>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</si>
  <si>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</si>
  <si>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</si>
  <si>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</si>
  <si>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</si>
  <si>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</si>
  <si>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</si>
  <si>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</si>
  <si>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</si>
  <si>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</si>
  <si>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</si>
  <si>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</si>
  <si>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</si>
  <si>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</si>
  <si>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</si>
  <si>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</si>
  <si>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</si>
  <si>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</si>
  <si>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</si>
  <si>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</si>
  <si>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</si>
  <si>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</si>
  <si>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</si>
  <si>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</si>
  <si>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</si>
  <si>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</si>
  <si>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</si>
  <si>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</si>
  <si>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</si>
  <si>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</si>
  <si>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</si>
  <si>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</si>
  <si>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</si>
  <si>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</si>
  <si>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</si>
  <si>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</si>
  <si>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</si>
  <si>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</si>
  <si>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</si>
  <si>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</si>
  <si>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</si>
  <si>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</si>
  <si>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</si>
  <si>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</si>
  <si>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</si>
  <si>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</si>
  <si>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</si>
  <si>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</si>
  <si>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</si>
  <si>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</si>
  <si>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</si>
  <si>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</si>
  <si>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</si>
  <si>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</si>
  <si>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</si>
  <si>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</si>
  <si>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</si>
  <si>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</si>
  <si>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</si>
  <si>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</si>
  <si>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</si>
  <si>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</si>
  <si>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</si>
  <si>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</si>
  <si>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</si>
  <si>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</si>
  <si>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</si>
  <si>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</si>
  <si>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</si>
  <si>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</si>
  <si>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</si>
  <si>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</si>
  <si>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</si>
  <si>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</si>
  <si>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</si>
  <si>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</si>
  <si>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</si>
  <si>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</si>
  <si>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</si>
  <si>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</si>
  <si>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</si>
  <si>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</si>
  <si>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</si>
  <si>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</si>
  <si>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</si>
  <si>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</si>
  <si>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</si>
  <si>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</si>
  <si>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</si>
  <si>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</si>
  <si>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</si>
  <si>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</si>
  <si>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</si>
  <si>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</si>
  <si>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</si>
  <si>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</si>
  <si>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</si>
  <si>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</si>
  <si>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</si>
  <si>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</si>
  <si>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</si>
  <si>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</si>
  <si>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</si>
  <si>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</si>
  <si>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</si>
  <si>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</si>
  <si>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</si>
  <si>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</si>
  <si>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</si>
  <si>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</si>
  <si>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</si>
  <si>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</si>
  <si>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</si>
  <si>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</si>
  <si>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</si>
  <si>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</si>
  <si>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</si>
  <si>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</si>
  <si>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</si>
  <si>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</si>
  <si>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</si>
  <si>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</si>
  <si>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</si>
  <si>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</si>
  <si>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</si>
  <si>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</si>
  <si>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</si>
  <si>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</si>
  <si>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</si>
  <si>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</si>
  <si>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</si>
  <si>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</si>
  <si>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</si>
  <si>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</si>
  <si>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</si>
  <si>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</si>
  <si>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</si>
  <si>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</si>
  <si>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</si>
  <si>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</si>
  <si>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</si>
  <si>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</si>
  <si>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</si>
  <si>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</si>
  <si>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</si>
  <si>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</si>
  <si>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</si>
  <si>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</si>
  <si>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</si>
  <si>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</si>
  <si>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</si>
  <si>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</si>
  <si>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</si>
  <si>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</si>
  <si>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</si>
  <si>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</si>
  <si>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</si>
  <si>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</si>
  <si>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</si>
  <si>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</si>
  <si>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</si>
  <si>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</si>
  <si>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</si>
  <si>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</si>
  <si>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</si>
  <si>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</si>
  <si>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</si>
  <si>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</si>
  <si>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</si>
  <si>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</si>
  <si>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</si>
  <si>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</si>
  <si>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</si>
  <si>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</si>
  <si>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</si>
  <si>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</si>
  <si>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</si>
  <si>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</si>
  <si>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</si>
  <si>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</si>
  <si>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</si>
  <si>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</si>
  <si>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</si>
  <si>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</si>
  <si>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</si>
  <si>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</si>
  <si>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</si>
  <si>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</si>
  <si>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</si>
  <si>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</si>
  <si>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</si>
  <si>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</si>
  <si>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</si>
  <si>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</si>
  <si>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</si>
  <si>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</si>
  <si>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</si>
  <si>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</si>
  <si>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</si>
  <si>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</si>
  <si>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</si>
  <si>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</si>
  <si>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</si>
  <si>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</si>
  <si>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</si>
  <si>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</si>
  <si>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</si>
  <si>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</si>
  <si>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</si>
  <si>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</si>
  <si>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</si>
  <si>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</si>
  <si>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</si>
  <si>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</si>
  <si>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</si>
  <si>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</si>
  <si>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</si>
  <si>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</si>
  <si>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</si>
  <si>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</si>
  <si>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</si>
  <si>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</si>
  <si>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</si>
  <si>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</si>
  <si>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</si>
  <si>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</si>
  <si>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</si>
  <si>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</si>
  <si>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</si>
  <si>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</si>
  <si>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</si>
  <si>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</si>
  <si>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</si>
  <si>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</si>
  <si>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</si>
  <si>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</si>
  <si>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</si>
  <si>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</si>
  <si>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</si>
  <si>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</si>
  <si>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</si>
  <si>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</si>
  <si>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</si>
  <si>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</si>
  <si>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</si>
  <si>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</si>
  <si>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</si>
  <si>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</si>
  <si>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</si>
  <si>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</si>
  <si>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</si>
  <si>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</si>
  <si>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</si>
  <si>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</si>
  <si>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</si>
  <si>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</si>
  <si>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</si>
  <si>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</si>
  <si>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</si>
  <si>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</si>
  <si>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</si>
  <si>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</si>
  <si>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</si>
  <si>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</si>
  <si>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</si>
  <si>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</si>
  <si>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</si>
  <si>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</si>
  <si>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</si>
  <si>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</si>
  <si>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</si>
  <si>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</si>
  <si>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</si>
  <si>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</si>
  <si>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</si>
  <si>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</si>
  <si>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</si>
  <si>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</si>
  <si>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</si>
  <si>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</si>
  <si>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</si>
  <si>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</si>
  <si>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</si>
  <si>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</si>
  <si>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</si>
  <si>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</si>
  <si>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</si>
  <si>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</si>
  <si>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</si>
  <si>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</si>
  <si>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</si>
  <si>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</si>
  <si>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</si>
  <si>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</si>
  <si>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</si>
  <si>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</si>
  <si>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</si>
  <si>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</si>
  <si>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</si>
  <si>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</si>
  <si>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</si>
  <si>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</si>
  <si>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</si>
  <si>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</si>
  <si>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</si>
  <si>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</si>
  <si>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</si>
  <si>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</si>
  <si>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</si>
  <si>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</si>
  <si>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</si>
  <si>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</si>
  <si>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</si>
  <si>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</si>
  <si>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</si>
  <si>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</si>
  <si>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</si>
  <si>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</si>
  <si>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</si>
  <si>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</si>
  <si>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</si>
  <si>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</si>
  <si>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</si>
  <si>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</si>
  <si>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</si>
  <si>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</si>
  <si>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</si>
  <si>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</si>
  <si>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</si>
  <si>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</si>
  <si>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</si>
  <si>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</si>
  <si>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</si>
  <si>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</si>
  <si>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</si>
  <si>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</si>
  <si>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</si>
  <si>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</si>
  <si>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</si>
  <si>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</si>
  <si>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</si>
  <si>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</si>
  <si>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</si>
  <si>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</si>
  <si>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</si>
  <si>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</si>
  <si>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</si>
  <si>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</si>
  <si>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</si>
  <si>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</si>
  <si>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</si>
  <si>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</si>
  <si>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</si>
  <si>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</si>
  <si>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</si>
  <si>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</si>
  <si>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</si>
  <si>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</si>
  <si>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</si>
  <si>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</si>
  <si>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</si>
  <si>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</si>
  <si>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</si>
  <si>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</si>
  <si>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</si>
  <si>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</si>
  <si>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</si>
  <si>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</si>
  <si>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</si>
  <si>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</si>
  <si>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</si>
  <si>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</si>
  <si>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</si>
  <si>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</si>
  <si>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</si>
  <si>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</si>
  <si>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</si>
  <si>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</si>
  <si>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</si>
  <si>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</si>
  <si>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</si>
  <si>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</si>
  <si>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</si>
  <si>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</si>
  <si>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</si>
  <si>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</si>
  <si>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</si>
  <si>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</si>
  <si>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</si>
  <si>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</si>
  <si>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</si>
  <si>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</si>
  <si>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</si>
  <si>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</si>
  <si>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</si>
  <si>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</si>
  <si>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</si>
  <si>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</si>
  <si>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</si>
  <si>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</si>
  <si>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</si>
  <si>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</si>
  <si>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</si>
  <si>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</si>
  <si>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</si>
  <si>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</si>
  <si>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</si>
  <si>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</si>
  <si>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</si>
  <si>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</si>
  <si>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</si>
  <si>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</si>
  <si>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</si>
  <si>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</si>
  <si>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</si>
  <si>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</si>
  <si>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</si>
  <si>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</si>
  <si>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</si>
  <si>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</si>
  <si>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</si>
  <si>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</si>
  <si>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</si>
  <si>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</si>
  <si>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</si>
  <si>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</si>
  <si>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</si>
  <si>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</si>
  <si>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</si>
  <si>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</si>
  <si>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</si>
  <si>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</si>
  <si>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</si>
  <si>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</si>
  <si>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</si>
  <si>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</si>
  <si>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</si>
  <si>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</si>
  <si>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</si>
  <si>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</si>
  <si>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</si>
  <si>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</si>
  <si>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</si>
  <si>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</si>
  <si>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</si>
  <si>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</si>
  <si>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</si>
  <si>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</si>
  <si>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</si>
  <si>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</si>
  <si>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</si>
  <si>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</si>
  <si>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</si>
  <si>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</si>
  <si>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</si>
  <si>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</si>
  <si>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</si>
  <si>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</si>
  <si>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</si>
  <si>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</si>
  <si>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</si>
  <si>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</si>
  <si>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</si>
  <si>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</si>
  <si>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</si>
  <si>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</si>
  <si>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</si>
  <si>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</si>
  <si>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</si>
  <si>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</si>
  <si>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</si>
  <si>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</si>
  <si>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</si>
  <si>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</si>
  <si>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</si>
  <si>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</si>
  <si>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</si>
  <si>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</si>
  <si>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</si>
  <si>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</si>
  <si>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</si>
  <si>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</si>
  <si>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</si>
  <si>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</si>
  <si>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</si>
  <si>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</si>
  <si>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</si>
  <si>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</si>
  <si>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</si>
  <si>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</si>
  <si>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</si>
  <si>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</si>
  <si>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</si>
  <si>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</si>
  <si>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</si>
  <si>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</si>
  <si>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</si>
  <si>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</si>
  <si>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</si>
  <si>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</si>
  <si>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</si>
  <si>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</si>
  <si>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</si>
  <si>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</si>
  <si>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</si>
  <si>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</si>
  <si>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</si>
  <si>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</si>
  <si>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</si>
  <si>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</si>
  <si>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</si>
  <si>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</si>
  <si>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</si>
  <si>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</si>
  <si>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</si>
  <si>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</si>
  <si>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</si>
  <si>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</si>
  <si>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</si>
  <si>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</si>
  <si>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</si>
  <si>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</si>
  <si>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</si>
  <si>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</si>
  <si>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</si>
  <si>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</si>
  <si>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</si>
  <si>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</si>
  <si>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</si>
  <si>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</si>
  <si>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</si>
  <si>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</si>
  <si>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</si>
  <si>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</si>
  <si>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</si>
  <si>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</si>
  <si>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</si>
  <si>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</si>
  <si>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</si>
  <si>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</si>
  <si>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</si>
  <si>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</si>
  <si>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</si>
  <si>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</si>
  <si>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</si>
  <si>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</si>
  <si>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</si>
  <si>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</si>
  <si>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</si>
  <si>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</si>
  <si>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</si>
  <si>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</si>
  <si>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</si>
  <si>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</si>
  <si>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</si>
  <si>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</si>
  <si>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</si>
  <si>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</si>
  <si>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</si>
  <si>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</si>
  <si>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</si>
  <si>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</si>
  <si>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</si>
  <si>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</si>
  <si>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</si>
  <si>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</si>
  <si>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</si>
  <si>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</si>
  <si>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</si>
  <si>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</si>
  <si>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</si>
  <si>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</si>
  <si>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</si>
  <si>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</si>
  <si>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</si>
  <si>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</si>
  <si>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</si>
  <si>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</si>
  <si>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</si>
  <si>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</si>
  <si>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</si>
  <si>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</si>
  <si>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</si>
  <si>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</si>
  <si>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</si>
  <si>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</si>
  <si>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</si>
  <si>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</si>
  <si>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</si>
  <si>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</si>
  <si>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</si>
  <si>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</si>
  <si>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</si>
  <si>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</si>
  <si>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</si>
  <si>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</si>
  <si>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</si>
  <si>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</si>
  <si>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</si>
  <si>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</si>
  <si>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</si>
  <si>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</si>
  <si>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</si>
  <si>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</si>
  <si>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</si>
  <si>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</si>
  <si>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</si>
  <si>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</si>
  <si>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</si>
  <si>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</si>
  <si>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</si>
  <si>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</si>
  <si>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</si>
  <si>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</si>
  <si>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</si>
  <si>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</si>
  <si>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</si>
  <si>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</si>
  <si>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</si>
  <si>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</si>
  <si>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</si>
  <si>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</si>
  <si>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</si>
  <si>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</si>
  <si>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</si>
  <si>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</si>
  <si>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</si>
  <si>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</si>
  <si>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</si>
  <si>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</si>
  <si>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</si>
  <si>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</si>
  <si>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</si>
  <si>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</si>
  <si>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</si>
  <si>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</si>
  <si>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</si>
  <si>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</si>
  <si>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</si>
  <si>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</si>
  <si>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</si>
  <si>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</si>
  <si>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</si>
  <si>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</si>
  <si>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</si>
  <si>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</si>
  <si>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</si>
  <si>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</si>
  <si>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</si>
  <si>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</si>
  <si>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</si>
  <si>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</si>
  <si>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</si>
  <si>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</si>
  <si>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</si>
  <si>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</si>
  <si>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</si>
  <si>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</si>
  <si>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</si>
  <si>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</si>
  <si>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</si>
  <si>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</si>
  <si>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</si>
  <si>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</si>
  <si>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</si>
  <si>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</si>
  <si>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</si>
  <si>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</si>
  <si>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</si>
  <si>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</si>
  <si>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</si>
  <si>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</si>
  <si>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</si>
  <si>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</si>
  <si>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</si>
  <si>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</si>
  <si>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</si>
  <si>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</si>
  <si>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</si>
  <si>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</si>
  <si>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</si>
  <si>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</si>
  <si>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</si>
  <si>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</si>
  <si>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</si>
  <si>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</si>
  <si>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</si>
  <si>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</si>
  <si>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</si>
  <si>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</si>
  <si>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</si>
  <si>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</si>
  <si>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</si>
  <si>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</si>
  <si>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</si>
  <si>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</si>
  <si>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</si>
  <si>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</si>
  <si>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</si>
  <si>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</si>
  <si>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</si>
  <si>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</si>
  <si>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</si>
  <si>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</si>
  <si>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</si>
  <si>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</si>
  <si>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</si>
  <si>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</si>
  <si>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</si>
  <si>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</si>
  <si>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</si>
  <si>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</si>
  <si>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</si>
  <si>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</si>
  <si>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</si>
  <si>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</si>
  <si>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</si>
  <si>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</si>
  <si>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</si>
  <si>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</si>
  <si>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</si>
  <si>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</si>
  <si>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</si>
  <si>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</si>
  <si>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</si>
  <si>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</si>
  <si>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</si>
  <si>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</si>
  <si>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</si>
  <si>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</si>
  <si>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</si>
  <si>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</si>
  <si>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</si>
  <si>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</si>
  <si>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</si>
  <si>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</si>
  <si>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</si>
  <si>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</si>
  <si>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</si>
  <si>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</si>
  <si>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</si>
  <si>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</si>
  <si>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</si>
  <si>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</si>
  <si>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</si>
  <si>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</si>
  <si>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</si>
  <si>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</si>
  <si>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</si>
  <si>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</si>
  <si>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</si>
  <si>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</si>
  <si>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</si>
  <si>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</si>
  <si>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</si>
  <si>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</si>
  <si>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</si>
  <si>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</si>
  <si>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</si>
  <si>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</si>
  <si>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</si>
  <si>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</si>
  <si>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</si>
  <si>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</si>
  <si>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</si>
  <si>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</si>
  <si>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</si>
  <si>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</si>
  <si>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</si>
  <si>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</si>
  <si>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</si>
  <si>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</si>
  <si>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</si>
  <si>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</si>
  <si>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</si>
  <si>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</si>
  <si>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</si>
  <si>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</si>
  <si>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</si>
  <si>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</si>
  <si>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</si>
  <si>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</si>
  <si>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</si>
  <si>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</si>
  <si>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</si>
  <si>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</si>
  <si>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</si>
  <si>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</si>
  <si>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</si>
  <si>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</si>
  <si>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</si>
  <si>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</si>
  <si>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</si>
  <si>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</si>
  <si>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</si>
  <si>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</si>
  <si>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</si>
  <si>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</si>
  <si>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</si>
  <si>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</si>
  <si>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</si>
  <si>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</si>
  <si>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</si>
  <si>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</si>
  <si>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</si>
  <si>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</si>
  <si>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</si>
  <si>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</si>
  <si>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</si>
  <si>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</si>
  <si>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</si>
  <si>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</si>
  <si>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</si>
  <si>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</si>
  <si>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</si>
  <si>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</si>
  <si>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</si>
  <si>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</si>
  <si>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</si>
  <si>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</si>
  <si>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</si>
  <si>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</si>
  <si>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</si>
  <si>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</si>
  <si>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</si>
  <si>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</si>
  <si>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</si>
  <si>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</si>
  <si>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</si>
  <si>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</si>
  <si>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</si>
  <si>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</si>
  <si>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</si>
  <si>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</si>
  <si>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</si>
  <si>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</si>
  <si>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</si>
  <si>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</si>
  <si>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</si>
  <si>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</si>
  <si>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</si>
  <si>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</si>
  <si>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</si>
  <si>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</si>
  <si>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</si>
  <si>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</si>
  <si>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</si>
  <si>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</si>
  <si>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</si>
  <si>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</si>
  <si>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</si>
  <si>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</si>
  <si>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</si>
  <si>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</si>
  <si>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</si>
  <si>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</si>
  <si>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</si>
  <si>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</si>
  <si>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</si>
  <si>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</si>
  <si>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</si>
  <si>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</si>
  <si>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</si>
  <si>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</si>
  <si>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</si>
  <si>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</si>
  <si>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</si>
  <si>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</si>
  <si>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</si>
  <si>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</si>
  <si>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</si>
  <si>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</si>
  <si>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</si>
  <si>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</si>
  <si>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</si>
  <si>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</si>
  <si>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</si>
  <si>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</si>
  <si>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</si>
  <si>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</si>
  <si>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</si>
  <si>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</si>
  <si>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</si>
  <si>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</si>
  <si>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</si>
  <si>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</si>
  <si>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</si>
  <si>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</si>
  <si>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</si>
  <si>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</si>
  <si>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</si>
  <si>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</si>
  <si>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</si>
  <si>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</si>
  <si>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</si>
  <si>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</si>
  <si>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</si>
  <si>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</si>
  <si>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</si>
  <si>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</si>
  <si>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</si>
  <si>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</si>
  <si>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</si>
  <si>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</si>
  <si>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</si>
  <si>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</si>
  <si>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</si>
  <si>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</si>
  <si>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</si>
  <si>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</si>
  <si>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</si>
  <si>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</si>
  <si>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</si>
  <si>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</si>
  <si>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</si>
  <si>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</si>
  <si>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</si>
  <si>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</si>
  <si>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</si>
  <si>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</si>
  <si>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</si>
  <si>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</si>
  <si>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</si>
  <si>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</si>
  <si>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</si>
  <si>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</si>
  <si>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</si>
  <si>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</si>
  <si>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</si>
  <si>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</si>
  <si>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</si>
  <si>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</si>
  <si>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</si>
  <si>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</si>
  <si>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</si>
  <si>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</si>
  <si>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</si>
  <si>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</si>
  <si>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</si>
  <si>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</si>
  <si>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</si>
  <si>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</si>
  <si>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</si>
  <si>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</si>
  <si>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</si>
  <si>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</si>
  <si>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</si>
  <si>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</si>
  <si>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</si>
  <si>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</si>
  <si>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</si>
  <si>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</si>
  <si>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</si>
  <si>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</si>
  <si>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</si>
  <si>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</si>
  <si>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</si>
  <si>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</si>
  <si>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</si>
  <si>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</si>
  <si>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</si>
  <si>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</si>
  <si>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</si>
  <si>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</si>
  <si>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</si>
  <si>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</si>
  <si>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</si>
  <si>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</si>
  <si>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</si>
  <si>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</si>
  <si>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</si>
  <si>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</si>
  <si>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</si>
  <si>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</si>
  <si>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</si>
  <si>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</si>
  <si>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</si>
  <si>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</si>
  <si>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</si>
  <si>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</si>
  <si>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</si>
  <si>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</si>
  <si>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</si>
  <si>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</si>
  <si>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</si>
  <si>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</si>
  <si>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</si>
  <si>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</si>
  <si>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</si>
  <si>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</si>
  <si>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</si>
  <si>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</si>
  <si>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</si>
  <si>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</si>
  <si>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</si>
  <si>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</si>
  <si>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</si>
  <si>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</si>
  <si>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</si>
  <si>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</si>
  <si>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</si>
  <si>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</si>
  <si>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</si>
  <si>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</si>
  <si>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</si>
  <si>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</si>
  <si>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</si>
  <si>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</si>
  <si>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</si>
  <si>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</si>
  <si>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</si>
  <si>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</si>
  <si>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</si>
  <si>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</si>
  <si>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</si>
  <si>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</si>
  <si>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</si>
  <si>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</si>
  <si>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</si>
  <si>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</si>
  <si>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</si>
  <si>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</si>
  <si>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</si>
  <si>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</si>
  <si>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</si>
  <si>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</si>
  <si>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</si>
  <si>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</si>
  <si>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</si>
  <si>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</si>
  <si>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</si>
  <si>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</si>
  <si>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</si>
  <si>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</si>
  <si>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</si>
  <si>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</si>
  <si>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</si>
  <si>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</si>
  <si>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</si>
  <si>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</si>
  <si>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</si>
  <si>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</si>
  <si>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</si>
  <si>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</si>
  <si>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</si>
  <si>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</si>
  <si>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</si>
  <si>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</si>
  <si>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</si>
  <si>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</si>
  <si>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</si>
  <si>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</si>
  <si>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</si>
  <si>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</si>
  <si>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</si>
  <si>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</si>
  <si>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</si>
  <si>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</si>
  <si>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</si>
  <si>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</si>
  <si>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</si>
  <si>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</si>
  <si>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</si>
  <si>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</si>
  <si>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</si>
  <si>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</si>
  <si>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</si>
  <si>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</si>
  <si>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</si>
  <si>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</si>
  <si>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</si>
  <si>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</si>
  <si>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</si>
  <si>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</si>
  <si>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</si>
  <si>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</si>
  <si>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</si>
  <si>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</si>
  <si>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</si>
  <si>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</si>
  <si>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</si>
  <si>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</si>
  <si>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</si>
  <si>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</si>
  <si>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</si>
  <si>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</si>
  <si>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</si>
  <si>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</si>
  <si>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</si>
  <si>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</si>
  <si>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</si>
  <si>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</si>
  <si>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</si>
  <si>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</si>
  <si>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</si>
  <si>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</si>
  <si>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</si>
  <si>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</si>
  <si>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</si>
  <si>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</si>
  <si>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</si>
  <si>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</si>
  <si>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</si>
  <si>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</si>
  <si>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</si>
  <si>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</si>
  <si>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</si>
  <si>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</si>
  <si>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</si>
  <si>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</si>
  <si>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</si>
  <si>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</si>
  <si>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</si>
  <si>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</si>
  <si>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</si>
  <si>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</si>
  <si>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</si>
  <si>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</si>
  <si>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</si>
  <si>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</si>
  <si>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</si>
  <si>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</si>
  <si>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</si>
  <si>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</si>
  <si>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</si>
  <si>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</si>
  <si>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</si>
  <si>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</si>
  <si>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</si>
  <si>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</si>
  <si>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</si>
  <si>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</si>
  <si>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</si>
  <si>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</si>
  <si>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</si>
  <si>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</si>
  <si>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</si>
  <si>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</si>
  <si>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</si>
  <si>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</si>
  <si>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</si>
  <si>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</si>
  <si>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</si>
  <si>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</si>
  <si>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</si>
  <si>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</si>
  <si>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</si>
  <si>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</si>
  <si>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</si>
  <si>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</si>
  <si>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</si>
  <si>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</si>
  <si>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</si>
  <si>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</si>
  <si>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</si>
  <si>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</si>
  <si>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</si>
  <si>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</si>
  <si>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</si>
  <si>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</si>
  <si>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</si>
  <si>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</si>
  <si>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</si>
  <si>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</si>
  <si>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</si>
  <si>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</si>
  <si>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</si>
  <si>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</si>
  <si>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</si>
  <si>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</si>
  <si>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</si>
  <si>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</si>
  <si>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</si>
  <si>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</si>
  <si>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</si>
  <si>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</si>
  <si>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</si>
  <si>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</si>
  <si>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</si>
  <si>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</si>
  <si>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</si>
  <si>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</si>
  <si>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</si>
  <si>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</si>
  <si>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</si>
  <si>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</si>
  <si>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</si>
  <si>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</si>
  <si>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</si>
  <si>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</si>
  <si>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</si>
  <si>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</si>
  <si>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</si>
  <si>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</si>
  <si>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</si>
  <si>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</si>
  <si>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</si>
  <si>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</si>
  <si>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</si>
  <si>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</si>
  <si>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</si>
  <si>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</si>
  <si>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</si>
  <si>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</si>
  <si>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</si>
  <si>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</si>
  <si>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</si>
  <si>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</si>
  <si>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</si>
  <si>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</si>
  <si>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</si>
  <si>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</si>
  <si>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</si>
  <si>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</si>
  <si>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</si>
  <si>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</si>
  <si>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</si>
  <si>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</si>
  <si>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</si>
  <si>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</si>
  <si>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</si>
  <si>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</si>
  <si>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</si>
  <si>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</si>
  <si>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</si>
  <si>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</si>
  <si>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</si>
  <si>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</si>
  <si>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</si>
  <si>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</si>
  <si>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</si>
  <si>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</si>
  <si>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</si>
  <si>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</si>
  <si>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</si>
  <si>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</si>
  <si>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</si>
  <si>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</si>
  <si>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</si>
  <si>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</si>
  <si>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</si>
  <si>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</si>
  <si>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</si>
  <si>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</si>
  <si>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</si>
  <si>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</si>
  <si>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</si>
  <si>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</si>
  <si>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</si>
  <si>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</si>
  <si>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</si>
  <si>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</si>
  <si>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</si>
  <si>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</si>
  <si>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</si>
  <si>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</si>
  <si>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</si>
  <si>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</si>
  <si>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</si>
  <si>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</si>
  <si>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</si>
  <si>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</si>
  <si>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</si>
  <si>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</si>
  <si>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</si>
  <si>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</si>
  <si>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</si>
  <si>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</si>
  <si>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</si>
  <si>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</si>
  <si>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</si>
  <si>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</si>
  <si>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</si>
  <si>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</si>
  <si>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</si>
  <si>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</si>
  <si>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</si>
  <si>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</si>
  <si>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</si>
  <si>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</si>
  <si>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</si>
  <si>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</si>
  <si>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</si>
  <si>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</si>
  <si>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</si>
  <si>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</si>
  <si>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</si>
  <si>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</si>
  <si>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</si>
  <si>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</si>
  <si>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</si>
  <si>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</si>
  <si>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</si>
  <si>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</si>
  <si>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</si>
  <si>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</si>
  <si>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</si>
  <si>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</si>
  <si>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</si>
  <si>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</si>
  <si>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</si>
  <si>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</si>
  <si>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</si>
  <si>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</si>
  <si>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</si>
  <si>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</si>
  <si>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</si>
  <si>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</si>
  <si>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</si>
  <si>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</si>
  <si>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</si>
  <si>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</si>
  <si>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</si>
  <si>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</si>
  <si>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</si>
  <si>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</si>
  <si>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</si>
  <si>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</si>
  <si>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</si>
  <si>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</si>
  <si>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</si>
  <si>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</si>
  <si>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</si>
  <si>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</si>
  <si>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</si>
  <si>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</si>
  <si>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</si>
  <si>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</si>
  <si>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</si>
  <si>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</si>
  <si>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</si>
  <si>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</si>
  <si>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</si>
  <si>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</si>
  <si>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</si>
  <si>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</si>
  <si>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</si>
  <si>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</si>
  <si>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</si>
  <si>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</si>
  <si>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</si>
  <si>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</si>
  <si>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</si>
  <si>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</si>
  <si>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</si>
  <si>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</si>
  <si>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</si>
  <si>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</si>
  <si>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</si>
  <si>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</si>
  <si>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</si>
  <si>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</si>
  <si>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</si>
  <si>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</si>
  <si>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</si>
  <si>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</si>
  <si>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</si>
  <si>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</si>
  <si>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</si>
  <si>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</si>
  <si>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</si>
  <si>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</si>
  <si>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</si>
  <si>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</si>
  <si>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</si>
  <si>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</si>
  <si>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</si>
  <si>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</si>
  <si>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</si>
  <si>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</si>
  <si>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</si>
  <si>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</si>
  <si>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</si>
  <si>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</si>
  <si>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</si>
  <si>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</si>
  <si>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</si>
  <si>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</si>
  <si>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</si>
  <si>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</si>
  <si>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</si>
  <si>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</si>
  <si>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</si>
  <si>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</si>
  <si>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</si>
  <si>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</si>
  <si>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</si>
  <si>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</si>
  <si>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</si>
  <si>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</si>
  <si>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</si>
  <si>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</si>
  <si>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</si>
  <si>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</si>
  <si>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</si>
  <si>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</si>
  <si>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</si>
  <si>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</si>
  <si>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</si>
  <si>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</si>
  <si>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</si>
  <si>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</si>
  <si>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</si>
  <si>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</si>
  <si>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</si>
  <si>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</si>
  <si>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</si>
  <si>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</si>
  <si>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</si>
  <si>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</si>
  <si>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</si>
  <si>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</si>
  <si>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</si>
  <si>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</si>
  <si>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</si>
  <si>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</si>
  <si>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</si>
  <si>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</si>
  <si>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</si>
  <si>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</si>
  <si>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</si>
  <si>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</si>
  <si>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</si>
  <si>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</si>
  <si>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</si>
  <si>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</si>
  <si>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</si>
  <si>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</si>
  <si>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</si>
  <si>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</si>
  <si>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</si>
  <si>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</si>
  <si>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</si>
  <si>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</si>
  <si>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</si>
  <si>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</si>
  <si>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</si>
  <si>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</si>
  <si>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</si>
  <si>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</si>
  <si>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</si>
  <si>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</si>
  <si>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</si>
  <si>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</si>
  <si>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</si>
  <si>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</si>
  <si>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</si>
  <si>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</si>
  <si>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</si>
  <si>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</si>
  <si>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</si>
  <si>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</si>
  <si>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</si>
  <si>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</si>
  <si>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</si>
  <si>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</si>
  <si>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</si>
  <si>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</si>
  <si>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</si>
  <si>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</si>
  <si>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</si>
  <si>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</si>
  <si>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</si>
  <si>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</si>
  <si>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</si>
  <si>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</si>
  <si>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</si>
  <si>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</si>
  <si>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</si>
  <si>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</si>
  <si>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</si>
  <si>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</si>
  <si>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</si>
  <si>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</si>
  <si>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</si>
  <si>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</si>
  <si>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</si>
  <si>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</si>
  <si>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</si>
  <si>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</si>
  <si>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</si>
  <si>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</si>
  <si>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</si>
  <si>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</si>
  <si>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</si>
  <si>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</si>
  <si>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</si>
  <si>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</si>
  <si>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</si>
  <si>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</si>
  <si>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</si>
  <si>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</si>
  <si>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</si>
  <si>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</si>
  <si>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</si>
  <si>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</si>
  <si>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</si>
  <si>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</si>
  <si>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</si>
  <si>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</si>
  <si>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</si>
  <si>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</si>
  <si>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</si>
  <si>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</si>
  <si>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</si>
  <si>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</si>
  <si>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</si>
  <si>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</si>
  <si>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</si>
  <si>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</si>
  <si>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</si>
  <si>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</si>
  <si>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</si>
  <si>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</si>
  <si>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</si>
  <si>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</si>
  <si>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</si>
  <si>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</si>
  <si>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</si>
  <si>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</si>
  <si>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</si>
  <si>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</si>
  <si>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</si>
  <si>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</si>
  <si>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</si>
  <si>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</si>
  <si>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</si>
  <si>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</si>
  <si>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</si>
  <si>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</si>
  <si>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</si>
  <si>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</si>
  <si>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</si>
  <si>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</si>
  <si>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</si>
  <si>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</si>
  <si>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</si>
  <si>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</si>
  <si>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</si>
  <si>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</si>
  <si>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</si>
  <si>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</si>
  <si>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</si>
  <si>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</si>
  <si>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</si>
  <si>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</si>
  <si>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</si>
  <si>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</si>
  <si>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</si>
  <si>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</si>
  <si>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</si>
  <si>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</si>
  <si>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</si>
  <si>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</si>
  <si>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</si>
  <si>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</si>
  <si>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</si>
  <si>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</si>
  <si>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</si>
  <si>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</si>
  <si>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</si>
  <si>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</si>
  <si>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</si>
  <si>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</si>
  <si>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</si>
  <si>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</si>
  <si>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</si>
  <si>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</si>
  <si>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</si>
  <si>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</si>
  <si>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</si>
  <si>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</si>
  <si>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</si>
  <si>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</si>
  <si>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</si>
  <si>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</si>
  <si>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</si>
  <si>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</si>
  <si>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</si>
  <si>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</si>
  <si>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</si>
  <si>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</si>
  <si>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</si>
  <si>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</si>
  <si>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</si>
  <si>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</si>
  <si>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</si>
  <si>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</si>
  <si>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</si>
  <si>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</si>
  <si>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</si>
  <si>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</si>
  <si>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</si>
  <si>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</si>
  <si>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</si>
  <si>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</si>
  <si>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</si>
  <si>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</si>
  <si>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</si>
  <si>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</si>
  <si>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</si>
  <si>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</si>
  <si>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</si>
  <si>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</si>
  <si>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</si>
  <si>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</si>
  <si>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</si>
  <si>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</si>
  <si>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</si>
  <si>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</si>
  <si>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</si>
  <si>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</si>
  <si>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</si>
  <si>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</si>
  <si>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</si>
  <si>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</si>
  <si>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</si>
  <si>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</si>
  <si>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</si>
  <si>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</si>
  <si>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</si>
  <si>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</si>
  <si>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</si>
  <si>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</si>
  <si>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</si>
  <si>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</si>
  <si>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</si>
  <si>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</si>
  <si>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</si>
  <si>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</si>
  <si>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</si>
  <si>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</si>
  <si>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</si>
  <si>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</si>
  <si>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</si>
  <si>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</si>
  <si>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</si>
  <si>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</si>
  <si>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</si>
  <si>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</si>
  <si>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</si>
  <si>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</si>
  <si>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</si>
  <si>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</si>
  <si>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</si>
  <si>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</si>
  <si>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</si>
  <si>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</si>
  <si>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</si>
  <si>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</si>
  <si>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</si>
  <si>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</si>
  <si>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</si>
  <si>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</si>
  <si>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</si>
  <si>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</si>
  <si>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</si>
  <si>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</si>
  <si>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</si>
  <si>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</si>
  <si>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</si>
  <si>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</si>
  <si>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</si>
  <si>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</si>
  <si>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</si>
  <si>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</si>
  <si>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</si>
  <si>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</si>
  <si>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</si>
  <si>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</si>
  <si>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</si>
  <si>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</si>
  <si>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</si>
  <si>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</si>
  <si>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</si>
  <si>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</si>
  <si>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</si>
  <si>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</si>
  <si>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</si>
  <si>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</si>
  <si>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</si>
  <si>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</si>
  <si>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</si>
  <si>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</si>
  <si>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</si>
  <si>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</si>
  <si>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</si>
  <si>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</si>
  <si>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</si>
  <si>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</si>
  <si>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</si>
  <si>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</si>
  <si>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</si>
  <si>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</si>
  <si>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</si>
  <si>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</si>
  <si>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</si>
  <si>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</si>
  <si>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</si>
  <si>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</si>
  <si>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</si>
  <si>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</si>
  <si>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</si>
  <si>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</si>
  <si>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</si>
  <si>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</si>
  <si>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</si>
  <si>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</si>
  <si>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</si>
  <si>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</si>
  <si>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</si>
  <si>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</si>
  <si>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</si>
  <si>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</si>
  <si>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</si>
  <si>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</si>
  <si>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</si>
  <si>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</si>
  <si>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</si>
  <si>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</si>
  <si>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</si>
  <si>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</si>
  <si>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</si>
  <si>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</si>
  <si>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</si>
  <si>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</si>
  <si>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</si>
  <si>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</si>
  <si>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</si>
  <si>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</si>
  <si>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</si>
  <si>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</si>
  <si>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</si>
  <si>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</si>
  <si>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</si>
  <si>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</si>
  <si>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</si>
  <si>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</si>
  <si>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</si>
  <si>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</si>
  <si>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</si>
  <si>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</si>
  <si>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</si>
  <si>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</si>
  <si>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</si>
  <si>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</si>
  <si>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</si>
  <si>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</si>
  <si>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</si>
  <si>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</si>
  <si>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</si>
  <si>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</si>
  <si>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</si>
  <si>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</si>
  <si>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</si>
  <si>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</si>
  <si>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</si>
  <si>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</si>
  <si>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</si>
  <si>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</si>
  <si>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</si>
  <si>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</si>
  <si>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</si>
  <si>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</si>
  <si>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</si>
  <si>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</si>
  <si>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</si>
  <si>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</si>
  <si>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</si>
  <si>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</si>
  <si>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</si>
  <si>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</si>
  <si>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</si>
  <si>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</si>
  <si>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</si>
  <si>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</si>
  <si>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</si>
  <si>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</si>
  <si>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</si>
  <si>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</si>
  <si>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</si>
  <si>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</si>
  <si>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</si>
  <si>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</si>
  <si>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</si>
  <si>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</si>
  <si>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</si>
  <si>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</si>
  <si>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</si>
  <si>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</si>
  <si>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</si>
  <si>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</si>
  <si>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</si>
  <si>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</si>
  <si>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</si>
  <si>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</si>
  <si>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</si>
  <si>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</si>
  <si>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</si>
  <si>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</si>
  <si>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</si>
  <si>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</si>
  <si>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</si>
  <si>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</si>
  <si>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</si>
  <si>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</si>
  <si>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</si>
  <si>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</si>
  <si>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</si>
  <si>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</si>
  <si>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</si>
  <si>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</si>
  <si>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</si>
  <si>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</si>
  <si>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</si>
  <si>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</si>
  <si>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</si>
  <si>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</si>
  <si>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</si>
  <si>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</si>
  <si>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</si>
  <si>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</si>
  <si>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</si>
  <si>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</si>
  <si>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</si>
  <si>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</si>
  <si>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</si>
  <si>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</si>
  <si>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</si>
  <si>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</si>
  <si>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</si>
  <si>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</si>
  <si>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</si>
  <si>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</si>
  <si>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</si>
  <si>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</si>
  <si>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</si>
  <si>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</si>
  <si>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</si>
  <si>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</si>
  <si>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</si>
  <si>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</si>
  <si>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</si>
  <si>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</si>
  <si>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</si>
  <si>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</si>
  <si>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</si>
  <si>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</si>
  <si>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</si>
  <si>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</si>
  <si>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</si>
  <si>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</si>
  <si>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</si>
  <si>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</si>
  <si>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</si>
  <si>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</si>
  <si>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</si>
  <si>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</si>
  <si>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</si>
  <si>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</si>
  <si>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</si>
  <si>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</si>
  <si>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</si>
  <si>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</si>
  <si>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</si>
  <si>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</si>
  <si>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</si>
  <si>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</si>
  <si>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</si>
  <si>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</si>
  <si>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</si>
  <si>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</si>
  <si>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</si>
  <si>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</si>
  <si>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</si>
  <si>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</si>
  <si>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</si>
  <si>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</si>
  <si>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</si>
  <si>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</si>
  <si>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</si>
  <si>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</si>
  <si>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</si>
  <si>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</si>
  <si>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</si>
  <si>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</si>
  <si>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</si>
  <si>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</si>
  <si>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</si>
  <si>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</si>
  <si>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</si>
  <si>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</si>
  <si>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</si>
  <si>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</si>
  <si>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</si>
  <si>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</si>
  <si>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</si>
  <si>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</si>
  <si>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</si>
  <si>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</si>
  <si>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</si>
  <si>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</si>
  <si>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</si>
  <si>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</si>
  <si>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</si>
  <si>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</si>
  <si>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</si>
  <si>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</si>
  <si>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</si>
  <si>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</si>
  <si>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</si>
  <si>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</si>
  <si>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</si>
  <si>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</si>
  <si>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</si>
  <si>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</si>
  <si>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</si>
  <si>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</si>
  <si>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</si>
  <si>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</si>
  <si>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</si>
  <si>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</si>
  <si>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</si>
  <si>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</si>
  <si>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</si>
  <si>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</si>
  <si>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</si>
  <si>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</si>
  <si>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</si>
  <si>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</si>
  <si>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</si>
  <si>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</si>
  <si>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</si>
  <si>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</si>
  <si>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</si>
  <si>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</si>
  <si>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</si>
  <si>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</si>
  <si>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</si>
  <si>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</si>
  <si>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</si>
  <si>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</si>
  <si>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</si>
  <si>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</si>
  <si>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</si>
  <si>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</si>
  <si>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</si>
  <si>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</si>
  <si>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</si>
  <si>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</si>
  <si>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</si>
  <si>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</si>
  <si>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</si>
  <si>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</si>
  <si>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</si>
  <si>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</si>
  <si>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</si>
  <si>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</si>
  <si>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</si>
  <si>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</si>
  <si>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</si>
  <si>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</si>
  <si>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</si>
  <si>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</si>
  <si>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</si>
  <si>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</si>
  <si>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</si>
  <si>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</si>
  <si>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</si>
  <si>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</si>
  <si>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</si>
  <si>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</si>
  <si>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</si>
  <si>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</si>
  <si>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</si>
  <si>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</si>
  <si>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</si>
  <si>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</si>
  <si>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</si>
  <si>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</si>
  <si>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</si>
  <si>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</si>
  <si>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</si>
  <si>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</si>
  <si>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</si>
  <si>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</si>
  <si>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</si>
  <si>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</si>
  <si>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</si>
  <si>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</si>
  <si>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</si>
  <si>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</si>
  <si>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</si>
  <si>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</si>
  <si>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</si>
  <si>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</si>
  <si>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</si>
  <si>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</si>
  <si>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</si>
  <si>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</si>
  <si>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</si>
  <si>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</si>
  <si>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</si>
  <si>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</si>
  <si>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</si>
  <si>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</si>
  <si>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</si>
  <si>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</si>
  <si>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</si>
  <si>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</si>
  <si>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</si>
  <si>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</si>
  <si>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</si>
  <si>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</si>
  <si>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</si>
  <si>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</si>
  <si>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</si>
  <si>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</si>
  <si>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</si>
  <si>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</si>
  <si>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</si>
  <si>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</si>
  <si>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</si>
  <si>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</si>
  <si>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</si>
  <si>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</si>
  <si>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</si>
  <si>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</si>
  <si>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</si>
  <si>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</si>
  <si>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</si>
  <si>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</si>
  <si>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</si>
  <si>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</si>
  <si>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</si>
  <si>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</si>
  <si>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</si>
  <si>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</si>
  <si>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</si>
  <si>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</si>
  <si>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</si>
  <si>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</si>
  <si>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</si>
  <si>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</si>
  <si>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</si>
  <si>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</si>
  <si>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</si>
  <si>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</si>
  <si>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</si>
  <si>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</si>
  <si>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</si>
  <si>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</si>
  <si>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</si>
  <si>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</si>
  <si>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</si>
  <si>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</si>
  <si>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</si>
  <si>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</si>
  <si>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</si>
  <si>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</si>
  <si>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</si>
  <si>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</si>
  <si>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</si>
  <si>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</si>
  <si>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</si>
  <si>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</si>
  <si>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</si>
  <si>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</si>
  <si>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</si>
  <si>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</si>
  <si>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</si>
  <si>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</si>
  <si>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</si>
  <si>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</si>
  <si>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</si>
  <si>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</si>
  <si>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</si>
  <si>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</si>
  <si>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</si>
  <si>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</si>
  <si>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</si>
  <si>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</si>
  <si>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</si>
  <si>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</si>
  <si>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</si>
  <si>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</si>
  <si>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</si>
  <si>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</si>
  <si>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</si>
  <si>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</si>
  <si>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</si>
  <si>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</si>
  <si>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</si>
  <si>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</si>
  <si>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</si>
  <si>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</si>
  <si>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</si>
  <si>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</si>
  <si>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</si>
  <si>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</si>
  <si>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</si>
  <si>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</si>
  <si>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</si>
  <si>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</si>
  <si>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</si>
  <si>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</si>
  <si>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</si>
  <si>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</si>
  <si>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</si>
  <si>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</si>
  <si>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</si>
  <si>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</si>
  <si>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</si>
  <si>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</si>
  <si>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</si>
  <si>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</si>
  <si>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</si>
  <si>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</si>
  <si>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</si>
  <si>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</si>
  <si>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</si>
  <si>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</si>
  <si>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</si>
  <si>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</si>
  <si>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</si>
  <si>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</si>
  <si>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</si>
  <si>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</si>
  <si>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</si>
  <si>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</si>
  <si>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</si>
  <si>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</si>
  <si>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</si>
  <si>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</si>
  <si>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</si>
  <si>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</si>
  <si>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</si>
  <si>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</si>
  <si>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</si>
  <si>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</si>
  <si>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</si>
  <si>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</si>
  <si>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</si>
  <si>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</si>
  <si>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</si>
  <si>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</si>
  <si>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</si>
  <si>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</si>
  <si>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</si>
  <si>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</si>
  <si>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</si>
  <si>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</si>
  <si>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</si>
  <si>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</si>
  <si>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</si>
  <si>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</si>
  <si>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</si>
  <si>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</si>
  <si>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</si>
  <si>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</si>
  <si>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</si>
  <si>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</si>
  <si>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</si>
  <si>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</si>
  <si>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</si>
  <si>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</si>
  <si>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</si>
  <si>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</si>
  <si>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</si>
  <si>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</si>
  <si>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</si>
  <si>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</si>
  <si>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</si>
  <si>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</si>
  <si>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</si>
  <si>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</si>
  <si>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</si>
  <si>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</si>
  <si>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</si>
  <si>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</si>
  <si>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</si>
  <si>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</si>
  <si>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</si>
  <si>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</si>
  <si>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</si>
  <si>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</si>
  <si>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</si>
  <si>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</si>
  <si>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</si>
  <si>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</si>
  <si>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</si>
  <si>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</si>
  <si>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</si>
  <si>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</si>
  <si>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</si>
  <si>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</si>
  <si>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</si>
  <si>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</si>
  <si>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</si>
  <si>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</si>
  <si>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</si>
  <si>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</si>
  <si>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</si>
  <si>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</si>
  <si>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</si>
  <si>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</si>
  <si>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</si>
  <si>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</si>
  <si>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</si>
  <si>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</si>
  <si>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</si>
  <si>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</si>
  <si>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</si>
  <si>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</si>
  <si>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</si>
  <si>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</si>
  <si>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</si>
  <si>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</si>
  <si>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</si>
  <si>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</si>
  <si>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</si>
  <si>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</si>
  <si>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</si>
  <si>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</si>
  <si>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</si>
  <si>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</si>
  <si>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</si>
  <si>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</si>
  <si>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</si>
  <si>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</si>
  <si>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</si>
  <si>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</si>
  <si>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</si>
  <si>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</si>
  <si>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</si>
  <si>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</si>
  <si>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</si>
  <si>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</si>
  <si>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</si>
  <si>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</si>
  <si>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</si>
  <si>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</si>
  <si>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</si>
  <si>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</si>
  <si>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</si>
  <si>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</si>
  <si>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</si>
  <si>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</si>
  <si>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</si>
  <si>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</si>
  <si>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</si>
  <si>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</si>
  <si>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</si>
  <si>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</si>
  <si>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</si>
  <si>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</si>
  <si>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</si>
  <si>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</si>
  <si>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</si>
  <si>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</si>
  <si>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</si>
  <si>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</si>
  <si>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</si>
  <si>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</si>
  <si>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</si>
  <si>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</si>
  <si>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</si>
  <si>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</si>
  <si>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</si>
  <si>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</si>
  <si>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</si>
  <si>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</si>
  <si>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</si>
  <si>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</si>
  <si>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</si>
  <si>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</si>
  <si>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</si>
  <si>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</si>
  <si>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</si>
  <si>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</si>
  <si>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</si>
  <si>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</si>
  <si>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</si>
  <si>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</si>
  <si>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</si>
  <si>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</si>
  <si>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</si>
  <si>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</si>
  <si>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</si>
  <si>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</si>
  <si>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</si>
  <si>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</si>
  <si>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</si>
  <si>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</si>
  <si>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</si>
  <si>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</si>
  <si>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</si>
  <si>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</si>
  <si>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</si>
  <si>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</si>
  <si>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</si>
  <si>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</si>
  <si>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</si>
  <si>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</si>
  <si>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</si>
  <si>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</si>
  <si>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</si>
  <si>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</si>
  <si>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</si>
  <si>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</si>
  <si>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</si>
  <si>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</si>
  <si>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</si>
  <si>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</si>
  <si>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</si>
  <si>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</si>
  <si>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</si>
  <si>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</si>
  <si>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</si>
  <si>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</si>
  <si>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</si>
  <si>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</si>
  <si>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</si>
  <si>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</si>
  <si>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</si>
  <si>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</si>
  <si>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</si>
  <si>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</si>
  <si>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</si>
  <si>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</si>
  <si>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</si>
  <si>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</si>
  <si>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</si>
  <si>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</si>
  <si>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</si>
  <si>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</si>
  <si>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</si>
  <si>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</si>
  <si>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</si>
  <si>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</si>
  <si>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</si>
  <si>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</si>
  <si>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</si>
  <si>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</si>
  <si>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</si>
  <si>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</si>
  <si>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</si>
  <si>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</si>
  <si>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</si>
  <si>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</si>
  <si>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</si>
  <si>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</si>
  <si>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</si>
  <si>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</si>
  <si>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</si>
  <si>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</si>
  <si>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</si>
  <si>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</si>
  <si>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</si>
  <si>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</si>
  <si>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</si>
  <si>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</si>
  <si>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</si>
  <si>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</si>
  <si>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</si>
  <si>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</si>
  <si>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</si>
  <si>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</si>
  <si>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</si>
  <si>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</si>
  <si>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</si>
  <si>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</si>
  <si>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</si>
  <si>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</si>
  <si>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</si>
  <si>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</si>
  <si>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</si>
  <si>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</si>
  <si>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</si>
  <si>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</si>
  <si>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</si>
  <si>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</si>
  <si>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</si>
  <si>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</si>
  <si>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</si>
  <si>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</si>
  <si>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</si>
  <si>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</si>
  <si>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</si>
  <si>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</si>
  <si>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</si>
  <si>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</si>
  <si>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</si>
  <si>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</si>
  <si>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</si>
  <si>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</si>
  <si>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</si>
  <si>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</si>
  <si>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</si>
  <si>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</si>
  <si>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</si>
  <si>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</si>
  <si>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</si>
  <si>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</si>
  <si>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</si>
  <si>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</si>
  <si>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</si>
  <si>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</si>
  <si>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</si>
  <si>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</si>
  <si>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</si>
  <si>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</si>
  <si>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</si>
  <si>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</si>
  <si>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</si>
  <si>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</si>
  <si>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</si>
  <si>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</si>
  <si>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</si>
  <si>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</si>
  <si>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</si>
  <si>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</si>
  <si>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</si>
  <si>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</si>
  <si>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</si>
  <si>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</si>
  <si>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</si>
  <si>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</si>
  <si>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</si>
  <si>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</si>
  <si>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</si>
  <si>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</si>
  <si>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</si>
  <si>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</si>
  <si>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</si>
  <si>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</si>
  <si>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</si>
  <si>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</si>
  <si>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</si>
  <si>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</si>
  <si>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</si>
  <si>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</si>
  <si>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</si>
  <si>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</si>
  <si>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</si>
  <si>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</si>
  <si>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</si>
  <si>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</si>
  <si>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</si>
  <si>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</si>
  <si>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</si>
  <si>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</si>
  <si>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</si>
  <si>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</si>
  <si>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</si>
  <si>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</si>
  <si>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</si>
  <si>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</si>
  <si>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</si>
  <si>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</si>
  <si>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</si>
  <si>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</si>
  <si>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</si>
  <si>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</si>
  <si>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</si>
  <si>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</si>
  <si>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</si>
  <si>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</si>
  <si>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</si>
  <si>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</si>
  <si>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</si>
  <si>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</si>
  <si>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</si>
  <si>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</si>
  <si>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</si>
  <si>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</si>
  <si>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</si>
  <si>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</si>
  <si>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</si>
  <si>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</si>
  <si>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</si>
  <si>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</si>
  <si>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</si>
  <si>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</si>
  <si>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</si>
  <si>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</si>
  <si>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</si>
  <si>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</si>
  <si>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</si>
  <si>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</si>
  <si>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</si>
  <si>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</si>
  <si>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</si>
  <si>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</si>
  <si>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</si>
  <si>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</si>
  <si>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</si>
  <si>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</si>
  <si>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</si>
  <si>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</si>
  <si>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</si>
  <si>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</si>
  <si>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</si>
  <si>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</si>
  <si>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</si>
  <si>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</si>
  <si>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</si>
  <si>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</si>
  <si>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</si>
  <si>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</si>
  <si>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</si>
  <si>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</si>
  <si>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</si>
  <si>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</si>
  <si>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</si>
  <si>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</si>
  <si>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</si>
  <si>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</si>
  <si>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</si>
  <si>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</si>
  <si>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</si>
  <si>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</si>
  <si>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</si>
  <si>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</si>
  <si>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</si>
  <si>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</si>
  <si>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</si>
  <si>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</si>
  <si>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</si>
  <si>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</si>
  <si>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</si>
  <si>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</si>
  <si>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</si>
  <si>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</si>
  <si>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</si>
  <si>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</si>
  <si>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</si>
  <si>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</si>
  <si>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</si>
  <si>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</si>
  <si>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</si>
  <si>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</si>
  <si>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</si>
  <si>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</si>
  <si>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</si>
  <si>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</si>
  <si>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</si>
  <si>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</si>
  <si>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</si>
  <si>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</si>
  <si>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</si>
  <si>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</si>
  <si>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</si>
  <si>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</si>
  <si>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</si>
  <si>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</si>
  <si>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</si>
  <si>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</si>
  <si>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</si>
  <si>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</si>
  <si>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</si>
  <si>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</si>
  <si>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</si>
  <si>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</si>
  <si>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</si>
  <si>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</si>
  <si>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</si>
  <si>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</si>
  <si>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</si>
  <si>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</si>
  <si>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</si>
  <si>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</si>
  <si>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</si>
  <si>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</si>
  <si>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</si>
  <si>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</si>
  <si>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</si>
  <si>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</si>
  <si>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</si>
  <si>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</si>
  <si>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</si>
  <si>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</si>
  <si>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</si>
  <si>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</si>
  <si>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</si>
  <si>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</si>
  <si>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</si>
  <si>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</si>
  <si>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</si>
  <si>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</si>
  <si>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</si>
  <si>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</si>
  <si>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</si>
  <si>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</si>
  <si>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</si>
  <si>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</si>
  <si>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</si>
  <si>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</si>
  <si>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</si>
  <si>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</si>
  <si>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</si>
  <si>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</si>
  <si>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</si>
  <si>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</si>
  <si>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</si>
  <si>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</si>
  <si>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</si>
  <si>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</si>
  <si>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</si>
  <si>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</si>
  <si>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</si>
  <si>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</si>
  <si>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</si>
  <si>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</si>
  <si>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</si>
  <si>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</si>
  <si>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</si>
  <si>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</si>
  <si>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</si>
  <si>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</si>
  <si>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</si>
  <si>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</si>
  <si>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</si>
  <si>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</si>
  <si>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</si>
  <si>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</si>
  <si>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</si>
  <si>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</si>
  <si>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</si>
  <si>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</si>
  <si>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</si>
  <si>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</si>
  <si>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</si>
  <si>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</si>
  <si>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</si>
  <si>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</si>
  <si>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</si>
  <si>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</si>
  <si>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</si>
  <si>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</si>
  <si>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</si>
  <si>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</si>
  <si>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</si>
  <si>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</si>
  <si>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</si>
  <si>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</si>
  <si>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</si>
  <si>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</si>
  <si>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</si>
  <si>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</si>
  <si>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</si>
  <si>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</si>
  <si>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</si>
  <si>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</si>
  <si>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</si>
  <si>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</si>
  <si>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</si>
  <si>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</si>
  <si>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</si>
  <si>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</si>
  <si>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</si>
  <si>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</si>
  <si>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</si>
  <si>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</si>
  <si>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</si>
  <si>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</si>
  <si>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</si>
  <si>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</si>
  <si>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</si>
  <si>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</si>
  <si>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</si>
  <si>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</si>
  <si>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</si>
  <si>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</si>
  <si>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</si>
  <si>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</si>
  <si>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</si>
  <si>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</si>
  <si>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</si>
  <si>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</si>
  <si>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</si>
  <si>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</si>
  <si>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</si>
  <si>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</si>
  <si>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</si>
  <si>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</si>
  <si>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</si>
  <si>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</si>
  <si>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</si>
  <si>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</si>
  <si>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</si>
  <si>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</si>
  <si>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</si>
  <si>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</si>
  <si>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</si>
  <si>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</si>
  <si>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</si>
  <si>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</si>
  <si>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</si>
  <si>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</si>
  <si>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</si>
  <si>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</si>
  <si>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</si>
  <si>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</si>
  <si>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</si>
  <si>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</si>
  <si>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</si>
  <si>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</si>
  <si>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</si>
  <si>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</si>
  <si>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</si>
  <si>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</si>
  <si>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</si>
  <si>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</si>
  <si>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</si>
  <si>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</si>
  <si>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</si>
  <si>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</si>
  <si>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</si>
  <si>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</si>
  <si>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</si>
  <si>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</si>
  <si>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</si>
  <si>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</si>
  <si>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</si>
  <si>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</si>
  <si>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</si>
  <si>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</si>
  <si>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</si>
  <si>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</si>
  <si>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</si>
  <si>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</si>
  <si>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</si>
  <si>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</si>
  <si>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</si>
  <si>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</si>
  <si>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</si>
  <si>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</si>
  <si>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</si>
  <si>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</si>
  <si>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</si>
  <si>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</si>
  <si>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</si>
  <si>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</si>
  <si>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</si>
  <si>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</si>
  <si>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</si>
  <si>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</si>
  <si>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</si>
  <si>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</si>
  <si>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</si>
  <si>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</si>
  <si>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</si>
  <si>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</si>
  <si>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</si>
  <si>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</si>
  <si>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</si>
  <si>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</si>
  <si>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</si>
  <si>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</si>
  <si>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</si>
  <si>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</si>
  <si>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</si>
  <si>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</si>
  <si>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</si>
  <si>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</si>
  <si>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</si>
  <si>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</si>
  <si>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</si>
  <si>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</si>
  <si>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</si>
  <si>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</si>
  <si>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</si>
  <si>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</si>
  <si>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</si>
  <si>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</si>
  <si>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</si>
  <si>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</si>
  <si>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</si>
  <si>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</si>
  <si>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</si>
  <si>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</si>
  <si>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</si>
  <si>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</si>
  <si>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</si>
  <si>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</si>
  <si>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</si>
  <si>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</si>
  <si>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</si>
  <si>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</si>
  <si>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</si>
  <si>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</si>
  <si>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</si>
  <si>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</si>
  <si>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</si>
  <si>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</si>
  <si>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</si>
  <si>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</si>
  <si>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</si>
  <si>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</si>
  <si>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</si>
  <si>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</si>
  <si>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</si>
  <si>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</si>
  <si>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</si>
  <si>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</si>
  <si>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</si>
  <si>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</si>
  <si>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</si>
  <si>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</si>
  <si>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</si>
  <si>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</si>
  <si>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</si>
  <si>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</si>
  <si>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</si>
  <si>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</si>
  <si>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</si>
  <si>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</si>
  <si>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</si>
  <si>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</si>
  <si>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</si>
  <si>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</si>
  <si>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</si>
  <si>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</si>
  <si>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</si>
  <si>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</si>
  <si>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</si>
  <si>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</si>
  <si>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</si>
  <si>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</si>
  <si>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</si>
  <si>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</si>
  <si>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</si>
  <si>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</si>
  <si>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</si>
  <si>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</si>
  <si>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</si>
  <si>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</si>
  <si>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</si>
  <si>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</si>
  <si>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</si>
  <si>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</si>
  <si>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</si>
  <si>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</si>
  <si>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</si>
  <si>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</si>
  <si>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</si>
  <si>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</si>
  <si>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</si>
  <si>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</si>
  <si>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</si>
  <si>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</si>
  <si>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</si>
  <si>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</si>
  <si>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</si>
  <si>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</si>
  <si>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</si>
  <si>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</si>
  <si>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</si>
  <si>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</si>
  <si>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</si>
  <si>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</si>
  <si>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</si>
  <si>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</si>
  <si>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</si>
  <si>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</si>
  <si>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</si>
  <si>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</si>
  <si>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</si>
  <si>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</si>
  <si>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</si>
  <si>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</si>
  <si>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</si>
  <si>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</si>
  <si>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</si>
  <si>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</si>
  <si>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</si>
  <si>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</si>
  <si>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</si>
  <si>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</si>
  <si>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</si>
  <si>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</si>
  <si>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</si>
  <si>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</si>
  <si>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</si>
  <si>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</si>
  <si>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</si>
  <si>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</si>
  <si>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</si>
  <si>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</si>
  <si>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</si>
  <si>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</si>
  <si>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</si>
  <si>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</si>
  <si>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</si>
  <si>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</si>
  <si>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</si>
  <si>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</si>
  <si>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</si>
  <si>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</si>
  <si>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</si>
  <si>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</si>
  <si>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</si>
  <si>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</si>
  <si>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</si>
  <si>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</si>
  <si>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</si>
  <si>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</si>
  <si>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</si>
  <si>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</si>
  <si>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</si>
  <si>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</si>
  <si>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</si>
  <si>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</si>
  <si>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</si>
  <si>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</si>
  <si>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</si>
  <si>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</si>
  <si>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</si>
  <si>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</si>
  <si>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</si>
  <si>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</si>
  <si>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</si>
  <si>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</si>
  <si>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</si>
  <si>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</si>
  <si>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</si>
  <si>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</si>
  <si>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</si>
  <si>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</si>
  <si>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</si>
  <si>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</si>
  <si>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</si>
  <si>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</si>
  <si>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</si>
  <si>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</si>
  <si>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</si>
  <si>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</si>
  <si>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</si>
  <si>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</si>
  <si>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</si>
  <si>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</si>
  <si>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</si>
  <si>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</si>
  <si>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</si>
  <si>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</si>
  <si>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</si>
  <si>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</si>
  <si>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</si>
  <si>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</si>
  <si>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</si>
  <si>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</si>
  <si>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</si>
  <si>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</si>
  <si>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</si>
  <si>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</si>
  <si>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</si>
  <si>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</si>
  <si>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</si>
  <si>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</si>
  <si>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</si>
  <si>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</si>
  <si>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</si>
  <si>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</si>
  <si>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</si>
  <si>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</si>
  <si>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</si>
  <si>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</si>
  <si>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</si>
  <si>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</si>
  <si>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</si>
  <si>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</si>
  <si>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</si>
  <si>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</si>
  <si>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</si>
  <si>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</si>
  <si>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</si>
  <si>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</si>
  <si>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</si>
  <si>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</si>
  <si>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</si>
  <si>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</si>
  <si>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</si>
  <si>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</si>
  <si>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</si>
  <si>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</si>
  <si>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</si>
  <si>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</si>
  <si>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</si>
  <si>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</si>
  <si>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</si>
  <si>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</si>
  <si>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</si>
  <si>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</si>
  <si>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</si>
  <si>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</si>
  <si>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</si>
  <si>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</si>
  <si>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</si>
  <si>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</si>
  <si>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</si>
  <si>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</si>
  <si>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</si>
  <si>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</si>
  <si>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</si>
  <si>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</si>
  <si>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</si>
  <si>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</si>
  <si>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</si>
  <si>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</si>
  <si>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</si>
  <si>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</si>
  <si>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</si>
  <si>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</si>
  <si>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</si>
  <si>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</si>
  <si>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</si>
  <si>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</si>
  <si>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</si>
  <si>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</si>
  <si>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</si>
  <si>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</si>
  <si>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</si>
  <si>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</si>
  <si>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</si>
  <si>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</si>
  <si>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</si>
  <si>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</si>
  <si>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</si>
  <si>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</si>
  <si>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</si>
  <si>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</si>
  <si>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</si>
  <si>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</si>
  <si>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</si>
  <si>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</si>
  <si>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</si>
  <si>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</si>
  <si>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</si>
  <si>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</si>
  <si>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</si>
  <si>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</si>
  <si>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</si>
  <si>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</si>
  <si>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</si>
  <si>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</si>
  <si>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</si>
  <si>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</si>
  <si>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</si>
  <si>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</si>
  <si>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</si>
  <si>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</si>
  <si>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</si>
  <si>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</si>
  <si>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</si>
  <si>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</si>
  <si>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</si>
  <si>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</si>
  <si>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</si>
  <si>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</si>
  <si>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</si>
  <si>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</si>
  <si>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</si>
  <si>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</si>
  <si>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</si>
  <si>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</si>
  <si>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</si>
  <si>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</si>
  <si>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</si>
  <si>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</si>
  <si>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</si>
  <si>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</si>
  <si>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</si>
  <si>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</si>
  <si>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</si>
  <si>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</si>
  <si>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</si>
  <si>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</si>
  <si>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</si>
  <si>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</si>
  <si>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</si>
  <si>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</si>
  <si>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</si>
  <si>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</si>
  <si>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</si>
  <si>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</si>
  <si>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</si>
  <si>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</si>
  <si>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</si>
  <si>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</si>
  <si>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</si>
  <si>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</si>
  <si>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</si>
  <si>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</si>
  <si>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</si>
  <si>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</si>
  <si>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</si>
  <si>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</si>
  <si>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</si>
  <si>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</si>
  <si>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</si>
  <si>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</si>
  <si>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</si>
  <si>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</si>
  <si>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</si>
  <si>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</si>
  <si>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</si>
  <si>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</si>
  <si>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</si>
  <si>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</si>
  <si>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</si>
  <si>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</si>
  <si>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</si>
  <si>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</si>
  <si>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</si>
  <si>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</si>
  <si>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</si>
  <si>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</si>
  <si>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</si>
  <si>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</si>
  <si>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</si>
  <si>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</si>
  <si>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</si>
  <si>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</si>
  <si>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</si>
  <si>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</si>
  <si>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</si>
  <si>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</si>
  <si>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</si>
  <si>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</si>
  <si>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</si>
  <si>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</si>
  <si>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</si>
  <si>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</si>
  <si>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</si>
  <si>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</si>
  <si>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</si>
  <si>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</si>
  <si>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</si>
  <si>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</si>
  <si>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</si>
  <si>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</si>
  <si>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</si>
  <si>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</si>
  <si>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</si>
  <si>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</si>
  <si>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</si>
  <si>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</si>
  <si>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</si>
  <si>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</si>
  <si>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</si>
  <si>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</si>
  <si>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</si>
  <si>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</si>
  <si>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</si>
  <si>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</si>
  <si>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</si>
  <si>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</si>
  <si>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</si>
  <si>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</si>
  <si>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</si>
  <si>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</si>
  <si>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</si>
  <si>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</si>
  <si>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</si>
  <si>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</si>
  <si>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</si>
  <si>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</si>
  <si>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</si>
  <si>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</si>
  <si>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</si>
  <si>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</si>
  <si>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</si>
  <si>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</si>
  <si>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</si>
  <si>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</si>
  <si>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</si>
  <si>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</si>
  <si>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</si>
  <si>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</si>
  <si>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</si>
  <si>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</si>
  <si>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</si>
  <si>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</si>
  <si>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</si>
  <si>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</si>
  <si>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</si>
  <si>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</si>
  <si>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</si>
  <si>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</si>
  <si>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</si>
  <si>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</si>
  <si>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</si>
  <si>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</si>
  <si>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</si>
  <si>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</si>
  <si>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</si>
  <si>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</si>
  <si>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</si>
  <si>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</si>
  <si>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</si>
  <si>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</si>
  <si>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</si>
  <si>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</si>
  <si>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</si>
  <si>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</si>
  <si>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</si>
  <si>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</si>
  <si>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</si>
  <si>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</si>
  <si>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</si>
  <si>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</si>
  <si>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</si>
  <si>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</si>
  <si>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</si>
  <si>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</si>
  <si>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</si>
  <si>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</si>
  <si>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</si>
  <si>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</si>
  <si>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</si>
  <si>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</si>
  <si>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</si>
  <si>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</si>
  <si>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</si>
  <si>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</si>
  <si>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</si>
  <si>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</si>
  <si>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</si>
  <si>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</si>
  <si>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</si>
  <si>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</si>
  <si>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</si>
  <si>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</si>
  <si>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</si>
  <si>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</si>
  <si>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</si>
  <si>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</si>
  <si>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</si>
  <si>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</si>
  <si>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</si>
  <si>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</si>
  <si>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</si>
  <si>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</si>
  <si>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</si>
  <si>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</si>
  <si>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</si>
  <si>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</si>
  <si>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</si>
  <si>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</si>
  <si>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</si>
  <si>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</si>
  <si>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</si>
  <si>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</si>
  <si>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</si>
  <si>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</si>
  <si>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</si>
  <si>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</si>
  <si>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</si>
  <si>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</si>
  <si>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</si>
  <si>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</si>
  <si>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</si>
  <si>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</si>
  <si>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</si>
  <si>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</si>
  <si>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</si>
  <si>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</si>
  <si>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</si>
  <si>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</si>
  <si>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</si>
  <si>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</si>
  <si>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</si>
  <si>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</si>
  <si>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</si>
  <si>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</si>
  <si>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</si>
  <si>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</si>
  <si>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</si>
  <si>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</si>
  <si>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</si>
  <si>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</si>
  <si>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</si>
  <si>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</si>
  <si>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</si>
  <si>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</si>
  <si>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</si>
  <si>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</si>
  <si>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</si>
  <si>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</si>
  <si>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</si>
  <si>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</si>
  <si>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</si>
  <si>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</si>
  <si>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</si>
  <si>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</si>
  <si>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</si>
  <si>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</si>
  <si>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</si>
  <si>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</si>
  <si>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</si>
  <si>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</si>
  <si>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</si>
  <si>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</si>
  <si>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</si>
  <si>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</si>
  <si>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</si>
  <si>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</si>
  <si>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</si>
  <si>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</si>
  <si>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</si>
  <si>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</si>
  <si>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</si>
  <si>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</si>
  <si>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</si>
  <si>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</si>
  <si>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</si>
  <si>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</si>
  <si>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</si>
  <si>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</si>
  <si>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</si>
  <si>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</si>
  <si>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</si>
  <si>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</si>
  <si>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</si>
  <si>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</si>
  <si>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</si>
  <si>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</si>
  <si>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</si>
  <si>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</si>
  <si>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</si>
  <si>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</si>
  <si>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</si>
  <si>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</si>
  <si>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</si>
  <si>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</si>
  <si>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</si>
  <si>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</si>
  <si>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</si>
  <si>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</si>
  <si>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</si>
  <si>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</si>
  <si>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</si>
  <si>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</si>
  <si>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</si>
  <si>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</si>
  <si>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</si>
  <si>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</si>
  <si>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</si>
  <si>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</si>
  <si>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</si>
  <si>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</si>
  <si>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</si>
  <si>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</si>
  <si>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</si>
  <si>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</si>
  <si>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</si>
  <si>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</si>
  <si>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</si>
  <si>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</si>
  <si>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</si>
  <si>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</si>
  <si>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</si>
  <si>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</si>
  <si>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</si>
  <si>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</si>
  <si>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</si>
  <si>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</si>
  <si>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</si>
  <si>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</si>
  <si>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</si>
  <si>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</si>
  <si>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</si>
  <si>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</si>
  <si>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</si>
  <si>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</si>
  <si>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</si>
  <si>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</si>
  <si>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</si>
  <si>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</si>
  <si>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</si>
  <si>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</si>
  <si>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</si>
  <si>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</si>
  <si>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</si>
  <si>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</si>
  <si>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</si>
  <si>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</si>
  <si>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</si>
  <si>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</si>
  <si>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</si>
  <si>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</si>
  <si>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</si>
  <si>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</si>
  <si>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</si>
  <si>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</si>
  <si>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</si>
  <si>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</si>
  <si>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</si>
  <si>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</si>
  <si>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</si>
  <si>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</si>
  <si>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</si>
  <si>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</si>
  <si>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</si>
  <si>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</si>
  <si>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</si>
  <si>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</si>
  <si>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</si>
  <si>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</si>
  <si>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</si>
  <si>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</si>
  <si>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</si>
  <si>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</si>
  <si>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</si>
  <si>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</si>
  <si>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</si>
  <si>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</si>
  <si>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</si>
  <si>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</si>
  <si>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</si>
  <si>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</si>
  <si>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</si>
  <si>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</si>
  <si>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</si>
  <si>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</si>
  <si>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</si>
  <si>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</si>
  <si>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</si>
  <si>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</si>
  <si>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</si>
  <si>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</si>
  <si>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</si>
  <si>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</si>
  <si>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</si>
  <si>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</si>
  <si>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</si>
  <si>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</si>
  <si>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</si>
  <si>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</si>
  <si>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</si>
  <si>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</si>
  <si>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</si>
  <si>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</si>
  <si>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</si>
  <si>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</si>
  <si>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</si>
  <si>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</si>
  <si>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</si>
  <si>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</si>
  <si>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</si>
  <si>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</si>
  <si>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</si>
  <si>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</si>
  <si>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</si>
  <si>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</si>
  <si>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</si>
  <si>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</si>
  <si>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</si>
  <si>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</si>
  <si>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</si>
  <si>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</si>
  <si>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</si>
  <si>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</si>
  <si>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</si>
  <si>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</si>
  <si>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</si>
  <si>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</si>
  <si>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</si>
  <si>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</si>
  <si>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</si>
  <si>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</si>
  <si>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</si>
  <si>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</si>
  <si>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</si>
  <si>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</si>
  <si>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</si>
  <si>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</si>
  <si>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</si>
  <si>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</si>
  <si>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</si>
  <si>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</si>
  <si>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</si>
  <si>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</si>
  <si>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</si>
  <si>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</si>
  <si>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</si>
  <si>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</si>
  <si>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</si>
  <si>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</si>
  <si>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</si>
  <si>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</si>
  <si>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</si>
  <si>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</si>
  <si>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</si>
  <si>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</si>
  <si>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</si>
  <si>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</si>
  <si>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</si>
  <si>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</si>
  <si>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</si>
  <si>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</si>
  <si>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</si>
  <si>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</si>
  <si>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</si>
  <si>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</si>
  <si>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</si>
  <si>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</si>
  <si>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</si>
  <si>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</si>
  <si>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</si>
  <si>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</si>
  <si>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</si>
  <si>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</si>
  <si>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</si>
  <si>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</si>
  <si>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</si>
  <si>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</si>
  <si>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</si>
  <si>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</si>
  <si>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</si>
  <si>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</si>
  <si>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</si>
  <si>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</si>
  <si>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</si>
  <si>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</si>
  <si>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</si>
  <si>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</si>
  <si>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</si>
  <si>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</si>
  <si>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</si>
  <si>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</si>
  <si>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</si>
  <si>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</si>
  <si>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</si>
  <si>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</si>
  <si>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</si>
  <si>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</si>
  <si>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</si>
  <si>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</si>
  <si>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</si>
  <si>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</si>
  <si>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</si>
  <si>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</si>
  <si>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</si>
  <si>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</si>
  <si>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</si>
  <si>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</si>
  <si>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</si>
  <si>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</si>
  <si>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</si>
  <si>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</si>
  <si>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</si>
  <si>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</si>
  <si>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</si>
  <si>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</si>
  <si>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</si>
  <si>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</si>
  <si>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</si>
  <si>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</si>
  <si>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</si>
  <si>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</si>
  <si>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</si>
  <si>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</si>
  <si>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</si>
  <si>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</si>
  <si>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</si>
  <si>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</si>
  <si>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</si>
  <si>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</si>
  <si>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</si>
  <si>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</si>
  <si>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</si>
  <si>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</si>
  <si>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</si>
  <si>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</si>
  <si>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</si>
  <si>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</si>
  <si>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</si>
  <si>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</si>
  <si>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</si>
  <si>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</si>
  <si>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</si>
  <si>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</si>
  <si>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</si>
  <si>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</si>
  <si>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</si>
  <si>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</si>
  <si>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</si>
  <si>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</si>
  <si>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</si>
  <si>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</si>
  <si>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</si>
  <si>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</si>
  <si>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</si>
  <si>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</si>
  <si>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</si>
  <si>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</si>
  <si>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</si>
  <si>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</si>
  <si>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</si>
  <si>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</si>
  <si>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</si>
  <si>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</si>
  <si>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</si>
  <si>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</si>
  <si>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</si>
  <si>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</si>
  <si>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</si>
  <si>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</si>
  <si>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</si>
  <si>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</si>
  <si>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</si>
  <si>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</si>
  <si>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</si>
  <si>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</si>
  <si>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</si>
  <si>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</si>
  <si>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</si>
  <si>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</si>
  <si>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</si>
  <si>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</si>
  <si>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</si>
  <si>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</si>
  <si>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</si>
  <si>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</si>
  <si>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</si>
  <si>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</si>
  <si>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</si>
  <si>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</si>
  <si>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</si>
  <si>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</si>
  <si>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</si>
  <si>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</si>
  <si>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</si>
  <si>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</si>
  <si>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</si>
  <si>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</si>
  <si>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</si>
  <si>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</si>
  <si>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</si>
  <si>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</si>
  <si>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</si>
  <si>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</si>
  <si>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</si>
  <si>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</si>
  <si>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</si>
  <si>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</si>
  <si>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</si>
  <si>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</si>
  <si>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</si>
  <si>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</si>
  <si>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</si>
  <si>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</si>
  <si>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</si>
  <si>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</si>
  <si>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</si>
  <si>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</si>
  <si>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</si>
  <si>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</si>
  <si>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</si>
  <si>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</si>
  <si>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</si>
  <si>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</si>
  <si>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</si>
  <si>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</si>
  <si>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</si>
  <si>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</si>
  <si>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</si>
  <si>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</si>
  <si>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</si>
  <si>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</si>
  <si>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</si>
  <si>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</si>
  <si>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</si>
  <si>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</si>
  <si>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</si>
  <si>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</si>
  <si>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</si>
  <si>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</si>
  <si>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</si>
  <si>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</si>
  <si>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</si>
  <si>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</si>
  <si>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</si>
  <si>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</si>
  <si>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</si>
  <si>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</si>
  <si>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</si>
  <si>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</si>
  <si>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</si>
  <si>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</si>
  <si>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</si>
  <si>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</si>
  <si>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</si>
  <si>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</si>
  <si>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</si>
  <si>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</si>
  <si>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</si>
  <si>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</si>
  <si>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</si>
  <si>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</si>
  <si>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</si>
  <si>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</si>
  <si>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</si>
  <si>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</si>
  <si>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</si>
  <si>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</si>
  <si>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</si>
  <si>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</si>
  <si>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</si>
  <si>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</si>
  <si>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</si>
  <si>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</si>
  <si>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</si>
  <si>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</si>
  <si>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</si>
  <si>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</si>
  <si>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</si>
  <si>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</si>
  <si>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</si>
  <si>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</si>
  <si>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</si>
  <si>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</si>
  <si>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</si>
  <si>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</si>
  <si>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</si>
  <si>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</si>
  <si>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</si>
  <si>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</si>
  <si>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</si>
  <si>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</si>
  <si>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</si>
  <si>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</si>
  <si>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</si>
  <si>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</si>
  <si>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</si>
  <si>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</si>
  <si>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</si>
  <si>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</si>
  <si>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</si>
  <si>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</si>
  <si>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</si>
  <si>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</si>
  <si>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</si>
  <si>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</si>
  <si>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</si>
  <si>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</si>
  <si>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</si>
  <si>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</si>
  <si>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</si>
  <si>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</si>
  <si>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</si>
  <si>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</si>
  <si>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</si>
  <si>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</si>
  <si>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</si>
  <si>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</si>
  <si>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</si>
  <si>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</si>
  <si>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</si>
  <si>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</si>
  <si>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</si>
  <si>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</si>
  <si>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</si>
  <si>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</si>
  <si>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</si>
  <si>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</si>
  <si>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</si>
  <si>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</si>
  <si>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</si>
  <si>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</si>
  <si>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</si>
  <si>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</si>
  <si>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</si>
  <si>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</si>
  <si>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</si>
  <si>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</si>
  <si>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</si>
  <si>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</si>
  <si>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</si>
  <si>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</si>
  <si>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</si>
  <si>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</si>
  <si>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</si>
  <si>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</si>
  <si>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</si>
  <si>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</si>
  <si>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</si>
  <si>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</si>
  <si>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</si>
  <si>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</si>
  <si>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</si>
  <si>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</si>
  <si>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</si>
  <si>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</si>
  <si>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</si>
  <si>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</si>
  <si>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</si>
  <si>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</si>
  <si>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</si>
  <si>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</si>
  <si>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</si>
  <si>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</si>
  <si>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</si>
  <si>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</si>
  <si>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</si>
  <si>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</si>
  <si>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</si>
  <si>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</si>
  <si>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</si>
  <si>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</si>
  <si>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</si>
  <si>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</si>
  <si>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</si>
  <si>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</si>
  <si>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</si>
  <si>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</si>
  <si>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</si>
  <si>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</si>
  <si>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</si>
  <si>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</si>
  <si>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</si>
  <si>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</si>
  <si>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</si>
  <si>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</si>
  <si>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</si>
  <si>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</si>
  <si>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</si>
  <si>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</si>
  <si>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</si>
  <si>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</si>
  <si>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</si>
  <si>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</si>
  <si>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</si>
  <si>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</si>
  <si>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</si>
  <si>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</si>
  <si>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</si>
  <si>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</si>
  <si>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</si>
  <si>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</si>
  <si>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</si>
  <si>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</si>
  <si>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</si>
  <si>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</si>
  <si>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</si>
  <si>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</si>
  <si>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</si>
  <si>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</si>
  <si>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</si>
  <si>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</si>
  <si>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</si>
  <si>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</si>
  <si>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</si>
  <si>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</si>
  <si>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</si>
  <si>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</si>
  <si>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</si>
  <si>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</si>
  <si>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</si>
  <si>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</si>
  <si>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</si>
  <si>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</si>
  <si>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</si>
  <si>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</si>
  <si>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</si>
  <si>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</si>
  <si>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</si>
  <si>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</si>
  <si>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</si>
  <si>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</si>
  <si>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</si>
  <si>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</si>
  <si>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</si>
  <si>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</si>
  <si>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</si>
  <si>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</si>
  <si>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</si>
  <si>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</si>
  <si>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</si>
  <si>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</si>
  <si>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</si>
  <si>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</si>
  <si>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</si>
  <si>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</si>
  <si>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</si>
  <si>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</si>
  <si>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</si>
  <si>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</si>
  <si>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</si>
  <si>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</si>
  <si>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</si>
  <si>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</si>
  <si>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</si>
  <si>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</si>
  <si>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</si>
  <si>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</si>
  <si>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</si>
  <si>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</si>
  <si>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</si>
  <si>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</si>
  <si>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</si>
  <si>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</si>
  <si>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</si>
  <si>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</si>
  <si>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</si>
  <si>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</si>
  <si>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</si>
  <si>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</si>
  <si>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</si>
  <si>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</si>
  <si>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</si>
  <si>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</si>
  <si>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</si>
  <si>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</si>
  <si>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</si>
  <si>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</si>
  <si>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</si>
  <si>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</si>
  <si>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</si>
  <si>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</si>
  <si>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</si>
  <si>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</si>
  <si>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</si>
  <si>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</si>
  <si>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</si>
  <si>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</si>
  <si>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</si>
  <si>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</si>
  <si>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</si>
  <si>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</si>
  <si>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</si>
  <si>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</si>
  <si>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</si>
  <si>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</si>
  <si>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</si>
  <si>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</si>
  <si>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</si>
  <si>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</si>
  <si>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</si>
  <si>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</si>
  <si>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</si>
  <si>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</si>
  <si>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</si>
  <si>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</si>
  <si>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</si>
  <si>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</si>
  <si>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</si>
  <si>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</si>
  <si>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</si>
  <si>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</si>
  <si>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</si>
  <si>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</si>
  <si>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</si>
  <si>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</si>
  <si>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</si>
  <si>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</si>
  <si>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</si>
  <si>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</si>
  <si>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</si>
  <si>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</si>
  <si>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</si>
  <si>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</si>
  <si>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</si>
  <si>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</si>
  <si>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</si>
  <si>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</si>
  <si>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</si>
  <si>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</si>
  <si>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</si>
  <si>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</si>
  <si>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</si>
  <si>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</si>
  <si>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</si>
  <si>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</si>
  <si>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</si>
  <si>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</si>
  <si>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</si>
  <si>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</si>
  <si>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</si>
  <si>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</si>
  <si>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</si>
  <si>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</si>
  <si>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</si>
  <si>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</si>
  <si>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</si>
  <si>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</si>
  <si>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</si>
  <si>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</si>
  <si>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</si>
  <si>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</si>
  <si>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</si>
  <si>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</si>
  <si>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</si>
  <si>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</si>
  <si>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</si>
  <si>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</si>
  <si>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</si>
  <si>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</si>
  <si>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</si>
  <si>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</si>
  <si>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</si>
  <si>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</si>
  <si>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</si>
  <si>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</si>
  <si>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</si>
  <si>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</si>
  <si>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</si>
  <si>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</si>
  <si>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</si>
  <si>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</si>
  <si>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</si>
  <si>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</si>
  <si>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</si>
  <si>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</si>
  <si>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</si>
  <si>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</si>
  <si>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</si>
  <si>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</si>
  <si>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</si>
  <si>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</si>
  <si>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</si>
  <si>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</si>
  <si>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</si>
  <si>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</si>
  <si>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</si>
  <si>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</si>
  <si>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</si>
  <si>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</si>
  <si>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</si>
  <si>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</si>
  <si>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</si>
  <si>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</si>
  <si>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</si>
  <si>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</si>
  <si>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</si>
  <si>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</si>
  <si>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</si>
  <si>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</si>
  <si>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</si>
  <si>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</si>
  <si>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</si>
  <si>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</si>
  <si>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</si>
  <si>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</si>
  <si>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</si>
  <si>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</si>
  <si>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</si>
  <si>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</si>
  <si>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</si>
  <si>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</si>
  <si>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</si>
  <si>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</si>
  <si>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</si>
  <si>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</si>
  <si>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</si>
  <si>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</si>
  <si>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</si>
  <si>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</si>
  <si>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</si>
  <si>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</si>
  <si>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</si>
  <si>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</si>
  <si>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</si>
  <si>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</si>
  <si>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</si>
  <si>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</si>
  <si>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</si>
  <si>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</si>
  <si>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</si>
  <si>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</si>
  <si>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</si>
  <si>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</si>
  <si>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</si>
  <si>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</si>
  <si>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</si>
  <si>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</si>
  <si>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</si>
  <si>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</si>
  <si>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</si>
  <si>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</si>
  <si>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</si>
  <si>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</si>
  <si>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</si>
  <si>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</si>
  <si>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</si>
  <si>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</si>
  <si>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</si>
  <si>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</si>
  <si>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</si>
  <si>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</si>
  <si>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</si>
  <si>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</si>
  <si>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</si>
  <si>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</si>
  <si>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</si>
  <si>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</si>
  <si>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</si>
  <si>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</si>
  <si>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</si>
  <si>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</si>
  <si>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</si>
  <si>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</si>
  <si>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</si>
  <si>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</si>
  <si>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</si>
  <si>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</si>
  <si>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</si>
  <si>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</si>
  <si>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</si>
  <si>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</si>
  <si>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</si>
  <si>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</si>
  <si>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</si>
  <si>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</si>
  <si>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</si>
  <si>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</si>
  <si>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</si>
  <si>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</si>
  <si>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</si>
  <si>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</si>
  <si>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</si>
  <si>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</si>
  <si>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</si>
  <si>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</si>
  <si>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</si>
  <si>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</si>
  <si>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</si>
  <si>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</si>
  <si>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</si>
  <si>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</si>
  <si>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</si>
  <si>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</si>
  <si>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</si>
  <si>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</si>
  <si>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</si>
  <si>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</si>
  <si>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</si>
  <si>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</si>
  <si>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</si>
  <si>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</si>
  <si>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</si>
  <si>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</si>
  <si>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</si>
  <si>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</si>
  <si>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</si>
  <si>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</si>
  <si>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</si>
  <si>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</si>
  <si>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</si>
  <si>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</si>
  <si>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</si>
  <si>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</si>
  <si>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</si>
  <si>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</si>
  <si>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</si>
  <si>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</si>
  <si>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</si>
  <si>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</si>
  <si>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</si>
  <si>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</si>
  <si>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</si>
  <si>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</si>
  <si>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</si>
  <si>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</si>
  <si>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</si>
  <si>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</si>
  <si>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</si>
  <si>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</si>
  <si>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</si>
  <si>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</si>
  <si>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</si>
  <si>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</si>
  <si>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</si>
  <si>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</si>
  <si>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</si>
  <si>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</si>
  <si>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</si>
  <si>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</si>
  <si>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</si>
  <si>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</si>
  <si>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</si>
  <si>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</si>
  <si>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</si>
  <si>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</si>
  <si>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</si>
  <si>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</si>
  <si>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</si>
  <si>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</si>
  <si>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</si>
  <si>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</si>
  <si>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</si>
  <si>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</si>
  <si>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</si>
  <si>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</si>
  <si>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</si>
  <si>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</si>
  <si>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</si>
  <si>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</si>
  <si>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</si>
  <si>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</si>
  <si>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</si>
  <si>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</si>
  <si>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</si>
  <si>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</si>
  <si>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</si>
  <si>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</si>
  <si>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</si>
  <si>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</si>
  <si>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</si>
  <si>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</si>
  <si>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</si>
  <si>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</si>
  <si>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</si>
  <si>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</si>
  <si>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</si>
  <si>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</si>
  <si>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</si>
  <si>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</si>
  <si>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</si>
  <si>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</si>
  <si>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</si>
  <si>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</si>
  <si>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</si>
  <si>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</si>
  <si>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</si>
  <si>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</si>
  <si>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</si>
  <si>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</si>
  <si>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</si>
  <si>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</si>
  <si>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</si>
  <si>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</si>
  <si>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</si>
  <si>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</si>
  <si>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</si>
  <si>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</si>
  <si>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</si>
  <si>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</si>
  <si>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</si>
  <si>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</si>
  <si>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</si>
  <si>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</si>
  <si>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</si>
  <si>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</si>
  <si>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</si>
  <si>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</si>
  <si>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</si>
  <si>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</si>
  <si>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</si>
  <si>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</si>
  <si>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</si>
  <si>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</si>
  <si>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</si>
  <si>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</si>
  <si>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</si>
  <si>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</si>
  <si>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</si>
  <si>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</si>
  <si>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</si>
  <si>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</si>
  <si>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</si>
  <si>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</si>
  <si>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</si>
  <si>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</si>
  <si>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</si>
  <si>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</si>
  <si>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</si>
  <si>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</si>
  <si>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</si>
  <si>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</si>
  <si>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</si>
  <si>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</si>
  <si>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</si>
  <si>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</si>
  <si>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</si>
  <si>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</si>
  <si>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</si>
  <si>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</si>
  <si>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</si>
  <si>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</si>
  <si>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</si>
  <si>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</si>
  <si>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</si>
  <si>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</si>
  <si>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</si>
  <si>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</si>
  <si>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</si>
  <si>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</si>
  <si>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</si>
  <si>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</si>
  <si>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</si>
  <si>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</si>
  <si>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</si>
  <si>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</si>
  <si>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</si>
  <si>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</si>
  <si>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</si>
  <si>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</si>
  <si>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</si>
  <si>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</si>
  <si>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</si>
  <si>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</si>
  <si>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</si>
  <si>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</si>
  <si>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</si>
  <si>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</si>
  <si>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</si>
  <si>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</si>
  <si>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</si>
  <si>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</si>
  <si>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</si>
  <si>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</si>
  <si>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</si>
  <si>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</si>
  <si>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</si>
  <si>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</si>
  <si>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</si>
  <si>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</si>
  <si>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</si>
  <si>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</si>
  <si>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</si>
  <si>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</si>
  <si>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</si>
  <si>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</si>
  <si>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</si>
  <si>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</si>
  <si>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</si>
  <si>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</si>
  <si>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</si>
  <si>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</si>
  <si>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</si>
  <si>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</si>
  <si>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</si>
  <si>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</si>
  <si>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</si>
  <si>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</si>
  <si>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</si>
  <si>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</si>
  <si>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</si>
  <si>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</si>
  <si>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</si>
  <si>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</si>
  <si>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</si>
  <si>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</si>
  <si>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</si>
  <si>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</si>
  <si>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</si>
  <si>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</si>
  <si>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</si>
  <si>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</si>
  <si>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</si>
  <si>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</si>
  <si>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</si>
  <si>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</si>
  <si>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</si>
  <si>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</si>
  <si>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</si>
  <si>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</si>
  <si>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</si>
  <si>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</si>
  <si>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</si>
  <si>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</si>
  <si>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</si>
  <si>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</si>
  <si>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</si>
  <si>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</si>
  <si>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</si>
  <si>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</si>
  <si>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</si>
  <si>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</si>
  <si>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</si>
  <si>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</si>
  <si>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</si>
  <si>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</si>
  <si>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</si>
  <si>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</si>
  <si>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</si>
  <si>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</si>
  <si>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</si>
  <si>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</si>
  <si>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</si>
  <si>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</si>
  <si>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</si>
  <si>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</si>
  <si>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</si>
  <si>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</si>
  <si>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</si>
  <si>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</si>
  <si>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</si>
  <si>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</si>
  <si>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</si>
  <si>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</si>
  <si>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</si>
  <si>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</si>
  <si>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</si>
  <si>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</si>
  <si>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</si>
  <si>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</si>
  <si>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</si>
  <si>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</si>
  <si>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</si>
  <si>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</si>
  <si>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</si>
  <si>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</si>
  <si>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</si>
  <si>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</si>
  <si>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</si>
  <si>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</si>
  <si>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</si>
  <si>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</si>
  <si>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</si>
  <si>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</si>
  <si>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</si>
  <si>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</si>
  <si>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</si>
  <si>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</si>
  <si>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</si>
  <si>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</si>
  <si>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</si>
  <si>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</si>
  <si>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</si>
  <si>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</si>
  <si>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</si>
  <si>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</si>
  <si>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</si>
  <si>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</si>
  <si>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</si>
  <si>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</si>
  <si>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</si>
  <si>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</si>
  <si>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</si>
  <si>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</si>
  <si>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</si>
  <si>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</si>
  <si>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</si>
  <si>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</si>
  <si>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</si>
  <si>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</si>
  <si>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</si>
  <si>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</si>
  <si>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</si>
  <si>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</si>
  <si>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</si>
  <si>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</si>
  <si>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</si>
  <si>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</si>
  <si>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</si>
  <si>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</si>
  <si>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</si>
  <si>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</si>
  <si>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</si>
  <si>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</si>
  <si>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</si>
  <si>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</si>
  <si>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</si>
  <si>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</si>
  <si>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</si>
  <si>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</si>
  <si>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</si>
  <si>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</si>
  <si>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</si>
  <si>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</si>
  <si>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</si>
  <si>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</si>
  <si>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</si>
  <si>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</si>
  <si>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</si>
  <si>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</si>
  <si>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</si>
  <si>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</si>
  <si>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</si>
  <si>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</si>
  <si>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</si>
  <si>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</si>
  <si>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</si>
  <si>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</si>
  <si>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</si>
  <si>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</si>
  <si>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</si>
  <si>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</si>
  <si>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</si>
  <si>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</si>
  <si>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</si>
  <si>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</si>
  <si>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</si>
  <si>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</si>
  <si>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</si>
  <si>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</si>
  <si>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</si>
  <si>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</si>
  <si>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</si>
  <si>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</si>
  <si>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</si>
  <si>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</si>
  <si>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</si>
  <si>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</si>
  <si>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</si>
  <si>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</si>
  <si>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</si>
  <si>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</si>
  <si>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</si>
  <si>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</si>
  <si>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</si>
  <si>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</si>
  <si>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</si>
  <si>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</si>
  <si>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</si>
  <si>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</si>
  <si>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</si>
  <si>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</si>
  <si>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</si>
  <si>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</si>
  <si>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</si>
  <si>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</si>
  <si>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</si>
  <si>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</si>
  <si>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</si>
  <si>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</si>
  <si>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</si>
  <si>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</si>
  <si>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</si>
  <si>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</si>
  <si>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</si>
  <si>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</si>
  <si>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</si>
  <si>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</si>
  <si>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</si>
  <si>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</si>
  <si>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</si>
  <si>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</si>
  <si>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</si>
  <si>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</si>
  <si>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</si>
  <si>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</si>
  <si>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</si>
  <si>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</si>
  <si>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</si>
  <si>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</si>
  <si>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</si>
  <si>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</si>
  <si>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</si>
  <si>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</si>
  <si>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</si>
  <si>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</si>
  <si>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</si>
  <si>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</si>
  <si>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</si>
  <si>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</si>
  <si>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</si>
  <si>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</si>
  <si>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</si>
  <si>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</si>
  <si>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</si>
  <si>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</si>
  <si>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</si>
  <si>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</si>
  <si>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</si>
  <si>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</si>
  <si>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</si>
  <si>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</si>
  <si>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</si>
  <si>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</si>
  <si>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</si>
  <si>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</si>
  <si>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</si>
  <si>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</si>
  <si>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</si>
  <si>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</si>
  <si>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</si>
  <si>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</si>
  <si>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</si>
  <si>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</si>
  <si>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</si>
  <si>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</si>
  <si>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</si>
  <si>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</si>
  <si>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</si>
  <si>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</si>
  <si>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</si>
  <si>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</si>
  <si>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</si>
  <si>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</si>
  <si>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</si>
  <si>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</si>
  <si>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</si>
  <si>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</si>
  <si>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</si>
  <si>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</si>
  <si>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</si>
  <si>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</si>
  <si>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</si>
  <si>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</si>
  <si>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</si>
  <si>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</si>
  <si>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</si>
  <si>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</si>
  <si>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</si>
  <si>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</si>
  <si>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</si>
  <si>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</si>
  <si>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</si>
  <si>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</si>
  <si>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</si>
  <si>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</si>
  <si>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</si>
  <si>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</si>
  <si>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</si>
  <si>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</si>
  <si>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</si>
  <si>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</si>
  <si>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</si>
  <si>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</si>
  <si>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</si>
  <si>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</si>
  <si>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</si>
  <si>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</si>
  <si>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</si>
  <si>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</si>
  <si>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</si>
  <si>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</si>
  <si>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</si>
  <si>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</si>
  <si>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</si>
  <si>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</si>
  <si>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</si>
  <si>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</si>
  <si>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</si>
  <si>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</si>
  <si>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</si>
  <si>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</si>
  <si>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</si>
  <si>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</si>
  <si>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</si>
  <si>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</si>
  <si>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</si>
  <si>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</si>
  <si>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</si>
  <si>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</si>
  <si>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</si>
  <si>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</si>
  <si>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</si>
  <si>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</si>
  <si>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</si>
  <si>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</si>
  <si>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</si>
  <si>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</si>
  <si>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</si>
  <si>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</si>
  <si>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</si>
  <si>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</si>
  <si>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</si>
  <si>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</si>
  <si>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</si>
  <si>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</si>
  <si>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</si>
  <si>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</si>
  <si>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</si>
  <si>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</si>
  <si>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</si>
  <si>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</si>
  <si>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</si>
  <si>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</si>
  <si>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</si>
  <si>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</si>
  <si>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</si>
  <si>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</si>
  <si>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</si>
  <si>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</si>
  <si>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</si>
  <si>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</si>
  <si>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</si>
  <si>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</si>
  <si>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</si>
  <si>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</si>
  <si>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</si>
  <si>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</si>
  <si>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</si>
  <si>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</si>
  <si>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</si>
  <si>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</si>
  <si>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</si>
  <si>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</si>
  <si>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</si>
  <si>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</si>
  <si>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</si>
  <si>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</si>
  <si>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</si>
  <si>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</si>
  <si>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</si>
  <si>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</si>
  <si>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</si>
  <si>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</si>
  <si>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</si>
  <si>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</si>
  <si>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</si>
  <si>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</si>
  <si>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</si>
  <si>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</si>
  <si>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</si>
  <si>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</si>
  <si>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</si>
  <si>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</si>
  <si>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</si>
  <si>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</si>
  <si>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</si>
  <si>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</si>
  <si>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</si>
  <si>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</si>
  <si>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</si>
  <si>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</si>
  <si>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</si>
  <si>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</si>
  <si>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</si>
  <si>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</si>
  <si>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</si>
  <si>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</si>
  <si>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</si>
  <si>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</si>
  <si>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</si>
  <si>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</si>
  <si>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</si>
  <si>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</si>
  <si>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</si>
  <si>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</si>
  <si>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</si>
  <si>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</si>
  <si>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</si>
  <si>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</si>
  <si>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</si>
  <si>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</si>
  <si>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</si>
  <si>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</si>
  <si>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</si>
  <si>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</si>
  <si>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</si>
  <si>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</si>
  <si>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</si>
  <si>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</si>
  <si>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</si>
  <si>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</si>
  <si>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</si>
  <si>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</si>
  <si>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</si>
  <si>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</si>
  <si>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</si>
  <si>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</si>
  <si>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</si>
  <si>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</si>
  <si>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</si>
  <si>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</si>
  <si>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</si>
  <si>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</si>
  <si>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</si>
  <si>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</si>
  <si>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</si>
  <si>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</si>
  <si>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</si>
  <si>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</si>
  <si>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</si>
  <si>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</si>
  <si>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</si>
  <si>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</si>
  <si>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</si>
  <si>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</si>
  <si>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</si>
  <si>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</si>
  <si>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</si>
  <si>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</si>
  <si>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</si>
  <si>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</si>
  <si>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</si>
  <si>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</si>
  <si>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</si>
  <si>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</si>
  <si>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</si>
  <si>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</si>
  <si>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</si>
  <si>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</si>
  <si>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</si>
  <si>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</si>
  <si>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</si>
  <si>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</si>
  <si>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</si>
  <si>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</si>
  <si>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</si>
  <si>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</si>
  <si>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</si>
  <si>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</si>
  <si>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</si>
  <si>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</si>
  <si>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</si>
  <si>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</si>
  <si>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</si>
  <si>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</si>
  <si>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</si>
  <si>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</si>
  <si>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</si>
  <si>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</si>
  <si>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</si>
  <si>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</si>
  <si>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</si>
  <si>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</si>
  <si>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</si>
  <si>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</si>
  <si>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</si>
  <si>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</si>
  <si>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</si>
  <si>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</si>
  <si>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</si>
  <si>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</si>
  <si>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</si>
  <si>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</si>
  <si>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</si>
  <si>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</si>
  <si>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</si>
  <si>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</si>
  <si>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</si>
  <si>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</si>
  <si>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</si>
  <si>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</si>
  <si>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</si>
  <si>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</si>
  <si>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</si>
  <si>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</si>
  <si>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</si>
  <si>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</si>
  <si>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</si>
  <si>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</si>
  <si>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</si>
  <si>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</si>
  <si>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</si>
  <si>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</si>
  <si>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</si>
  <si>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</si>
  <si>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</si>
  <si>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</si>
  <si>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</si>
  <si>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</si>
  <si>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</si>
  <si>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</si>
  <si>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</si>
  <si>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</si>
  <si>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</si>
  <si>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</si>
  <si>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</si>
  <si>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</si>
  <si>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</si>
  <si>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</si>
  <si>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</si>
  <si>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</si>
  <si>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</si>
  <si>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</si>
  <si>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</si>
  <si>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</si>
  <si>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</si>
  <si>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</si>
  <si>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</si>
  <si>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</si>
  <si>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</si>
  <si>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</si>
  <si>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</si>
  <si>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</si>
  <si>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</si>
  <si>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</si>
  <si>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</si>
  <si>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</si>
  <si>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</si>
  <si>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</si>
  <si>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</si>
  <si>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</si>
  <si>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</si>
  <si>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</si>
  <si>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</si>
  <si>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</si>
  <si>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</si>
  <si>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</si>
  <si>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</si>
  <si>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</si>
  <si>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</si>
  <si>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</si>
  <si>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</si>
  <si>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</si>
  <si>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</si>
  <si>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</si>
  <si>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</si>
  <si>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</si>
  <si>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</si>
  <si>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</si>
  <si>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</si>
  <si>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</si>
  <si>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</si>
  <si>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</si>
  <si>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</si>
  <si>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</si>
  <si>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</si>
  <si>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</si>
  <si>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</si>
  <si>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</si>
  <si>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</si>
  <si>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</si>
  <si>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</si>
  <si>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</si>
  <si>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</si>
  <si>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</si>
  <si>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</si>
  <si>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</si>
  <si>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</si>
  <si>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</si>
  <si>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</si>
  <si>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</si>
  <si>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</si>
  <si>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</si>
  <si>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</si>
  <si>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</si>
  <si>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</si>
  <si>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</si>
  <si>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</si>
  <si>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</si>
  <si>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</si>
  <si>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</si>
  <si>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</si>
  <si>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</si>
  <si>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</si>
  <si>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</si>
  <si>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</si>
  <si>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</si>
  <si>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</si>
  <si>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</si>
  <si>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</si>
  <si>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</si>
  <si>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</si>
  <si>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</si>
  <si>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</si>
  <si>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</si>
  <si>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</si>
  <si>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</si>
  <si>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</si>
  <si>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</si>
  <si>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</si>
  <si>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</si>
  <si>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</si>
  <si>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</si>
  <si>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</si>
  <si>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</si>
  <si>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</si>
  <si>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</si>
  <si>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</si>
  <si>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</si>
  <si>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</si>
  <si>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</si>
  <si>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</si>
  <si>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</si>
  <si>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</si>
  <si>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</si>
  <si>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</si>
  <si>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</si>
  <si>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</si>
  <si>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</si>
  <si>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</si>
  <si>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</si>
  <si>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</si>
  <si>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</si>
  <si>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</si>
  <si>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</si>
  <si>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</si>
  <si>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</si>
  <si>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</si>
  <si>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</si>
  <si>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</si>
  <si>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</si>
  <si>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</si>
  <si>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</si>
  <si>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</si>
  <si>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</si>
  <si>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</si>
  <si>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</si>
  <si>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</si>
  <si>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</si>
  <si>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</si>
  <si>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</si>
  <si>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</si>
  <si>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</si>
  <si>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</si>
  <si>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</si>
  <si>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</si>
  <si>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</si>
  <si>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</si>
  <si>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</si>
  <si>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</si>
  <si>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</si>
  <si>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</si>
  <si>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</si>
  <si>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</si>
  <si>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</si>
  <si>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</si>
  <si>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</si>
  <si>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</si>
  <si>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</si>
  <si>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</si>
  <si>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</si>
  <si>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</si>
  <si>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</si>
  <si>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</si>
  <si>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</si>
  <si>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</si>
  <si>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</si>
  <si>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</si>
  <si>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</si>
  <si>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</si>
  <si>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</si>
  <si>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</si>
  <si>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</si>
  <si>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</si>
  <si>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</si>
  <si>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</si>
  <si>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</si>
  <si>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</si>
  <si>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</si>
  <si>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</si>
  <si>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</si>
  <si>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</si>
  <si>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</si>
  <si>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</si>
  <si>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</si>
  <si>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</si>
  <si>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</si>
  <si>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</si>
  <si>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</si>
  <si>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</si>
  <si>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</si>
  <si>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</si>
  <si>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</si>
  <si>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</si>
  <si>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</si>
  <si>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</si>
  <si>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</si>
  <si>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</si>
  <si>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</si>
  <si>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</si>
  <si>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</si>
  <si>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</si>
  <si>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</si>
  <si>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</si>
  <si>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</si>
  <si>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</si>
  <si>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</si>
  <si>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</si>
  <si>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</si>
  <si>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</si>
  <si>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</si>
  <si>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</si>
  <si>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</si>
  <si>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</si>
  <si>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</si>
  <si>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</si>
  <si>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</si>
  <si>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</si>
  <si>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</si>
  <si>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</si>
  <si>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</si>
  <si>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</si>
  <si>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</si>
  <si>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</si>
  <si>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</si>
  <si>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</si>
  <si>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</si>
  <si>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</si>
  <si>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</si>
  <si>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</si>
  <si>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</si>
  <si>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</si>
  <si>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</si>
  <si>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</si>
  <si>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</si>
  <si>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</si>
  <si>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</si>
  <si>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</si>
  <si>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</si>
  <si>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</si>
  <si>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</si>
  <si>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</si>
  <si>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</si>
  <si>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</si>
  <si>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</si>
  <si>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</si>
  <si>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</si>
  <si>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</si>
  <si>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</si>
  <si>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</si>
  <si>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</si>
  <si>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</si>
  <si>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</si>
  <si>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</si>
  <si>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</si>
  <si>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</si>
  <si>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</si>
  <si>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</si>
  <si>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</si>
  <si>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</si>
  <si>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</si>
  <si>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</si>
  <si>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</si>
  <si>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</si>
  <si>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</si>
  <si>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</si>
  <si>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</si>
  <si>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</si>
  <si>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</si>
  <si>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</si>
  <si>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</si>
  <si>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</si>
  <si>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</si>
  <si>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</si>
  <si>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</si>
  <si>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</si>
  <si>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</si>
  <si>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</si>
  <si>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</si>
  <si>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</si>
  <si>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</si>
  <si>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</si>
  <si>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</si>
  <si>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</si>
  <si>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</si>
  <si>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</si>
  <si>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</si>
  <si>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</si>
  <si>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</si>
  <si>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</si>
  <si>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</si>
  <si>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</si>
  <si>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</si>
  <si>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</si>
  <si>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</si>
  <si>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</si>
  <si>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</si>
  <si>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</si>
  <si>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</si>
  <si>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</si>
  <si>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</si>
  <si>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</si>
  <si>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</si>
  <si>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</si>
  <si>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</si>
  <si>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</si>
  <si>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</si>
  <si>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</si>
  <si>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</si>
  <si>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</si>
  <si>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</si>
  <si>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</si>
  <si>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</si>
  <si>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</si>
  <si>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</si>
  <si>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</si>
  <si>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</si>
  <si>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</si>
  <si>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</si>
  <si>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</si>
  <si>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</si>
  <si>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</si>
  <si>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</si>
  <si>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</si>
  <si>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</si>
  <si>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</si>
  <si>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</si>
  <si>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</si>
  <si>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</si>
  <si>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</si>
  <si>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</si>
  <si>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</si>
  <si>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</si>
  <si>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</si>
  <si>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</si>
  <si>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</si>
  <si>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</si>
  <si>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</si>
  <si>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</si>
  <si>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</si>
  <si>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</si>
  <si>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</si>
  <si>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</si>
  <si>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</si>
  <si>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</si>
  <si>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</si>
  <si>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</si>
  <si>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</si>
  <si>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</si>
  <si>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</si>
  <si>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</si>
  <si>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</si>
  <si>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</si>
  <si>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</si>
  <si>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</si>
  <si>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</si>
  <si>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</si>
  <si>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</si>
  <si>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</si>
  <si>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</si>
  <si>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</si>
  <si>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</si>
  <si>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</si>
  <si>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</si>
  <si>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</si>
  <si>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</si>
  <si>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</si>
  <si>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</si>
  <si>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</si>
  <si>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</si>
  <si>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</si>
  <si>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</si>
  <si>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</si>
  <si>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</si>
  <si>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</si>
  <si>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</si>
  <si>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</si>
  <si>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</si>
  <si>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</si>
  <si>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</si>
  <si>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</si>
  <si>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</si>
  <si>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</si>
  <si>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</si>
  <si>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</si>
  <si>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</si>
  <si>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</si>
  <si>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</si>
  <si>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</si>
  <si>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</si>
  <si>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</si>
  <si>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</si>
  <si>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</si>
  <si>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</si>
  <si>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</si>
  <si>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</si>
  <si>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</si>
  <si>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</si>
  <si>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</si>
  <si>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</si>
  <si>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</si>
  <si>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</si>
  <si>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</si>
  <si>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</si>
  <si>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</si>
  <si>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</si>
  <si>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</si>
  <si>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</si>
  <si>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</si>
  <si>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</si>
  <si>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</si>
  <si>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</si>
  <si>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</si>
  <si>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</si>
  <si>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</si>
  <si>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</si>
  <si>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</si>
  <si>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</si>
  <si>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</si>
  <si>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</si>
  <si>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</si>
  <si>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</si>
  <si>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</si>
  <si>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</si>
  <si>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</si>
  <si>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</si>
  <si>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</si>
  <si>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</si>
  <si>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</si>
  <si>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</si>
  <si>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</si>
  <si>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</si>
  <si>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</si>
  <si>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</si>
  <si>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</si>
  <si>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</si>
  <si>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</si>
  <si>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</si>
  <si>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</si>
  <si>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</si>
  <si>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</si>
  <si>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</si>
  <si>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</si>
  <si>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</si>
  <si>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</si>
  <si>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</si>
  <si>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</si>
  <si>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</si>
  <si>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</si>
  <si>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</si>
  <si>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</si>
  <si>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</si>
  <si>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</si>
  <si>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</si>
  <si>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</si>
  <si>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</si>
  <si>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</si>
  <si>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</si>
  <si>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</si>
  <si>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</si>
  <si>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</si>
  <si>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</si>
  <si>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</si>
  <si>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</si>
  <si>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</si>
  <si>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</si>
  <si>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</si>
  <si>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</si>
  <si>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</si>
  <si>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</si>
  <si>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</si>
  <si>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</si>
  <si>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</si>
  <si>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</si>
  <si>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</si>
  <si>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</si>
  <si>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</si>
  <si>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</si>
  <si>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</si>
  <si>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</si>
  <si>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</si>
  <si>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</si>
  <si>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</si>
  <si>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</si>
  <si>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</si>
  <si>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</si>
  <si>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</si>
  <si>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</si>
  <si>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</si>
  <si>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</si>
  <si>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</si>
  <si>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</si>
  <si>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</si>
  <si>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</si>
  <si>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</si>
  <si>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</si>
  <si>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</si>
  <si>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</si>
  <si>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</si>
  <si>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</si>
  <si>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</si>
  <si>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</si>
  <si>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</si>
  <si>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</si>
  <si>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</si>
  <si>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</si>
  <si>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</si>
  <si>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</si>
  <si>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</si>
  <si>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</si>
  <si>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</si>
  <si>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</si>
  <si>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</si>
  <si>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</si>
  <si>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</si>
  <si>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</si>
  <si>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</si>
  <si>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</si>
  <si>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</si>
  <si>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</si>
  <si>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</si>
  <si>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</si>
  <si>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</si>
  <si>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</si>
  <si>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</si>
  <si>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</si>
  <si>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</si>
  <si>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</si>
  <si>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</si>
  <si>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</si>
  <si>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</si>
  <si>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</si>
  <si>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</si>
  <si>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</si>
  <si>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</si>
  <si>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</si>
  <si>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</si>
  <si>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</si>
  <si>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</si>
  <si>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</si>
  <si>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</si>
  <si>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</si>
  <si>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</si>
  <si>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</si>
  <si>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</si>
  <si>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</si>
  <si>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</si>
  <si>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</si>
  <si>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</si>
  <si>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</si>
  <si>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</si>
  <si>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</si>
  <si>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</si>
  <si>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</si>
  <si>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</si>
  <si>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</si>
  <si>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</si>
  <si>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</si>
  <si>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</si>
  <si>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</si>
  <si>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</si>
  <si>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</si>
  <si>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</si>
  <si>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</si>
  <si>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</si>
  <si>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</si>
  <si>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</si>
  <si>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</si>
  <si>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</si>
  <si>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</si>
  <si>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</si>
  <si>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</si>
  <si>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</si>
  <si>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</si>
  <si>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</si>
  <si>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</si>
  <si>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</si>
  <si>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</si>
  <si>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</si>
  <si>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</si>
  <si>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</si>
  <si>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</si>
  <si>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</si>
  <si>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</si>
  <si>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</si>
  <si>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</si>
  <si>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</si>
  <si>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</si>
  <si>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</si>
  <si>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</si>
  <si>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</si>
  <si>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</si>
  <si>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</si>
  <si>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</si>
  <si>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</si>
  <si>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</si>
  <si>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</si>
  <si>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</si>
  <si>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</si>
  <si>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</si>
  <si>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</si>
  <si>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</si>
  <si>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</si>
  <si>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</si>
  <si>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</si>
  <si>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</si>
  <si>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</si>
  <si>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</si>
  <si>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</si>
  <si>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</si>
  <si>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</si>
  <si>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</si>
  <si>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</si>
  <si>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</si>
  <si>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</si>
  <si>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</si>
  <si>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</si>
  <si>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</si>
  <si>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</si>
  <si>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</si>
  <si>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</si>
  <si>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</si>
  <si>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</si>
  <si>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</si>
  <si>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</si>
  <si>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</si>
  <si>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</si>
  <si>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</si>
  <si>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</si>
  <si>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</si>
  <si>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</si>
  <si>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</si>
  <si>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</si>
  <si>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</si>
  <si>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</si>
  <si>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</si>
  <si>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</si>
  <si>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</si>
  <si>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</si>
  <si>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</si>
  <si>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</si>
  <si>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</si>
  <si>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</si>
  <si>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</si>
  <si>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</si>
  <si>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</si>
  <si>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</si>
  <si>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</si>
  <si>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</si>
  <si>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</si>
  <si>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</si>
  <si>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</si>
  <si>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</si>
  <si>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</si>
  <si>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</si>
  <si>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</si>
  <si>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</si>
  <si>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</si>
  <si>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</si>
  <si>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</si>
  <si>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</si>
  <si>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</si>
  <si>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</si>
  <si>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</si>
  <si>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</si>
  <si>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</si>
  <si>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</si>
  <si>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</si>
  <si>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</si>
  <si>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</si>
  <si>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</si>
  <si>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</si>
  <si>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</si>
  <si>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</si>
  <si>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</si>
  <si>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</si>
  <si>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</si>
  <si>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</si>
  <si>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</si>
  <si>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</si>
  <si>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</si>
  <si>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</si>
  <si>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</si>
  <si>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</si>
  <si>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</si>
  <si>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</si>
  <si>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</si>
  <si>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</si>
  <si>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</si>
  <si>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</si>
  <si>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</si>
  <si>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</si>
  <si>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</si>
  <si>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</si>
  <si>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</si>
  <si>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</si>
  <si>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</si>
  <si>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</si>
  <si>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</si>
  <si>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</si>
  <si>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</si>
  <si>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</si>
  <si>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</si>
  <si>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</si>
  <si>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</si>
  <si>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</si>
  <si>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</si>
  <si>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</si>
  <si>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</si>
  <si>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</si>
  <si>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</si>
  <si>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</si>
  <si>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</si>
  <si>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</si>
  <si>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</si>
  <si>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</si>
  <si>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</si>
  <si>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</si>
  <si>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</si>
  <si>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</si>
  <si>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</si>
  <si>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</si>
  <si>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</si>
  <si>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</si>
  <si>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</si>
  <si>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</si>
  <si>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</si>
  <si>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</si>
  <si>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</si>
  <si>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</si>
  <si>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</si>
  <si>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</si>
  <si>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</si>
  <si>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</si>
  <si>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</si>
  <si>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</si>
  <si>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</si>
  <si>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</si>
  <si>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</si>
  <si>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</si>
  <si>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</si>
  <si>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</si>
  <si>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</si>
  <si>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</si>
  <si>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</si>
  <si>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</si>
  <si>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</si>
  <si>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</si>
  <si>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</si>
  <si>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</si>
  <si>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</si>
  <si>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</si>
  <si>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</si>
  <si>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</si>
  <si>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</si>
  <si>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</si>
  <si>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</si>
  <si>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</si>
  <si>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</si>
  <si>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</si>
  <si>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</si>
  <si>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</si>
  <si>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</si>
  <si>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</si>
  <si>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</si>
  <si>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</si>
  <si>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</si>
  <si>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</si>
  <si>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</si>
  <si>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</si>
  <si>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</si>
  <si>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</si>
  <si>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</si>
  <si>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</si>
  <si>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</si>
  <si>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</si>
  <si>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</si>
  <si>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</si>
  <si>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</si>
  <si>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</si>
  <si>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</si>
  <si>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</si>
  <si>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</si>
  <si>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</si>
  <si>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</si>
  <si>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</si>
  <si>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</si>
  <si>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</si>
  <si>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</si>
  <si>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</si>
  <si>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</si>
  <si>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</si>
  <si>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</si>
  <si>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</si>
  <si>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</si>
  <si>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</si>
  <si>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</si>
  <si>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</si>
  <si>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</si>
  <si>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</si>
  <si>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</si>
  <si>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</si>
  <si>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</si>
  <si>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</si>
  <si>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</si>
  <si>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</si>
  <si>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</si>
  <si>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</si>
  <si>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</si>
  <si>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</si>
  <si>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</si>
  <si>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</si>
  <si>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</si>
  <si>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</si>
  <si>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</si>
  <si>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</si>
  <si>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</si>
  <si>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</si>
  <si>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</si>
  <si>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</si>
  <si>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</si>
  <si>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</si>
  <si>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</si>
  <si>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</si>
  <si>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</si>
  <si>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</si>
  <si>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</si>
  <si>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</si>
  <si>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</si>
  <si>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</si>
  <si>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</si>
  <si>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</si>
  <si>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</si>
  <si>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</si>
  <si>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</si>
  <si>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</si>
  <si>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</si>
  <si>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</si>
  <si>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</si>
  <si>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</si>
  <si>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</si>
  <si>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</si>
  <si>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</si>
  <si>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</si>
  <si>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</si>
  <si>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</si>
  <si>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</si>
  <si>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</si>
  <si>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</si>
  <si>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</si>
  <si>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</si>
  <si>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</si>
  <si>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</si>
  <si>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</si>
  <si>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</si>
  <si>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</si>
  <si>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</si>
  <si>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</si>
  <si>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</si>
  <si>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</si>
  <si>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</si>
  <si>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</si>
  <si>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</si>
  <si>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</si>
  <si>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</si>
  <si>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</si>
  <si>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</si>
  <si>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</si>
  <si>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</si>
  <si>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</si>
  <si>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</si>
  <si>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</si>
  <si>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</si>
  <si>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</si>
  <si>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</si>
  <si>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</si>
  <si>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</si>
  <si>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</si>
  <si>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</si>
  <si>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</si>
  <si>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</si>
  <si>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</si>
  <si>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</si>
  <si>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</si>
  <si>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</si>
  <si>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</si>
  <si>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</si>
  <si>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</si>
  <si>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</si>
  <si>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</si>
  <si>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</si>
  <si>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</si>
  <si>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</si>
  <si>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</si>
  <si>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</si>
  <si>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</si>
  <si>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</si>
  <si>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</si>
  <si>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</si>
  <si>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</si>
  <si>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</si>
  <si>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</si>
  <si>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</si>
  <si>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</si>
  <si>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</si>
  <si>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</si>
  <si>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</si>
  <si>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</si>
  <si>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</si>
  <si>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</si>
  <si>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</si>
  <si>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</si>
  <si>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</si>
  <si>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</si>
  <si>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</si>
  <si>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</si>
  <si>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</si>
  <si>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</si>
  <si>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</si>
  <si>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</si>
  <si>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</si>
  <si>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</si>
  <si>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</si>
  <si>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</si>
  <si>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</si>
  <si>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</si>
  <si>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</si>
  <si>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</si>
  <si>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</si>
  <si>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</si>
  <si>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</si>
  <si>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</si>
  <si>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</si>
  <si>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</si>
  <si>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</si>
  <si>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</si>
  <si>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</si>
  <si>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</si>
  <si>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</si>
  <si>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</si>
  <si>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</si>
  <si>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</si>
  <si>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</si>
  <si>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</si>
  <si>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</si>
  <si>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</si>
  <si>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</si>
  <si>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</si>
  <si>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</si>
  <si>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</si>
  <si>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</si>
  <si>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</si>
  <si>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</si>
  <si>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</si>
  <si>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</si>
  <si>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</si>
  <si>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</si>
  <si>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</si>
  <si>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</si>
  <si>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</si>
  <si>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</si>
  <si>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</si>
  <si>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</si>
  <si>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</si>
  <si>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</si>
  <si>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</si>
  <si>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</si>
  <si>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</si>
  <si>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</si>
  <si>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</si>
  <si>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</si>
  <si>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</si>
  <si>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</si>
  <si>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</si>
  <si>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</si>
  <si>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</si>
  <si>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</si>
  <si>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</si>
  <si>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</si>
  <si>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</si>
  <si>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</si>
  <si>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</si>
  <si>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</si>
  <si>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</si>
  <si>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</si>
  <si>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</si>
  <si>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</si>
  <si>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</si>
  <si>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</si>
  <si>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</si>
  <si>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</si>
  <si>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</si>
  <si>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</si>
  <si>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</si>
  <si>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</si>
  <si>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</si>
  <si>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</si>
  <si>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</si>
  <si>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</si>
  <si>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</si>
  <si>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</si>
  <si>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</si>
  <si>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</si>
  <si>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</si>
  <si>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</si>
  <si>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</si>
  <si>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</si>
  <si>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</si>
  <si>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</si>
  <si>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</si>
  <si>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</si>
  <si>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</si>
  <si>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</si>
  <si>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</si>
  <si>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</si>
  <si>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</si>
  <si>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</si>
  <si>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</si>
  <si>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</si>
  <si>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</si>
  <si>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</si>
  <si>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</si>
  <si>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</si>
  <si>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</si>
  <si>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</si>
  <si>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</si>
  <si>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</si>
  <si>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</si>
  <si>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</si>
  <si>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</si>
  <si>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</si>
  <si>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</si>
  <si>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</si>
  <si>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</si>
  <si>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</si>
  <si>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</si>
  <si>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</si>
  <si>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</si>
  <si>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</si>
  <si>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</si>
  <si>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</si>
  <si>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</si>
  <si>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</si>
  <si>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</si>
  <si>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</si>
  <si>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</si>
  <si>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</si>
  <si>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</si>
  <si>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</si>
  <si>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</si>
  <si>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</si>
  <si>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</si>
  <si>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</si>
  <si>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</si>
  <si>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</si>
  <si>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</si>
  <si>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</si>
  <si>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</si>
  <si>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</si>
  <si>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</si>
  <si>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</si>
  <si>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</si>
  <si>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</si>
  <si>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</si>
  <si>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</si>
  <si>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</si>
  <si>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</si>
  <si>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</si>
  <si>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</si>
  <si>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</si>
  <si>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</si>
  <si>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</si>
  <si>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</si>
  <si>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</si>
  <si>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</si>
  <si>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</si>
  <si>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</si>
  <si>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</si>
  <si>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</si>
  <si>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</si>
  <si>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</si>
  <si>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</si>
  <si>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</si>
  <si>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</si>
  <si>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</si>
  <si>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</si>
  <si>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</si>
  <si>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</si>
  <si>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</si>
  <si>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</si>
  <si>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</si>
  <si>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</si>
  <si>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</si>
  <si>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</si>
  <si>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</si>
  <si>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</si>
  <si>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</si>
  <si>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</si>
  <si>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</si>
  <si>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</si>
  <si>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</si>
  <si>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</si>
  <si>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</si>
  <si>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</si>
  <si>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</si>
  <si>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</si>
  <si>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</si>
  <si>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</si>
  <si>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</si>
  <si>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</si>
  <si>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</si>
  <si>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</si>
  <si>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</si>
  <si>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</si>
  <si>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</si>
  <si>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</si>
  <si>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</si>
  <si>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</si>
  <si>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</si>
  <si>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</si>
  <si>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</si>
  <si>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</si>
  <si>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</si>
  <si>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</si>
  <si>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</si>
  <si>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</si>
  <si>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</si>
  <si>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</si>
  <si>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</si>
  <si>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</si>
  <si>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</si>
  <si>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</si>
  <si>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</si>
  <si>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</si>
  <si>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</si>
  <si>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</si>
  <si>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</si>
  <si>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</si>
  <si>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</si>
  <si>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</si>
  <si>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</si>
  <si>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</si>
  <si>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</si>
  <si>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</si>
  <si>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</si>
  <si>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</si>
  <si>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</si>
  <si>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</si>
  <si>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</si>
  <si>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</si>
  <si>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</si>
  <si>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</si>
  <si>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</si>
  <si>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</si>
  <si>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</si>
  <si>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</si>
  <si>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</si>
  <si>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</si>
  <si>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</si>
  <si>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</si>
  <si>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</si>
  <si>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</si>
  <si>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</si>
  <si>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</si>
  <si>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</si>
  <si>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</si>
  <si>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</si>
  <si>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</si>
  <si>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</si>
  <si>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</si>
  <si>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</si>
  <si>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</si>
  <si>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</si>
  <si>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</si>
  <si>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</si>
  <si>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</si>
  <si>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</si>
  <si>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</si>
  <si>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</si>
  <si>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</si>
  <si>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</si>
  <si>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</si>
  <si>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</si>
  <si>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</si>
  <si>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</si>
  <si>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</si>
  <si>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</si>
  <si>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</si>
  <si>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</si>
  <si>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</si>
  <si>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</si>
  <si>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</si>
  <si>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</si>
  <si>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</si>
  <si>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</si>
  <si>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</si>
  <si>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</si>
  <si>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</si>
  <si>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</si>
  <si>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</si>
  <si>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</si>
  <si>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</si>
  <si>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</si>
  <si>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</si>
  <si>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</si>
  <si>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</si>
  <si>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</si>
  <si>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</si>
  <si>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</si>
  <si>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</si>
  <si>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</si>
  <si>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</si>
  <si>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</si>
  <si>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</si>
  <si>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</si>
  <si>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</si>
  <si>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</si>
  <si>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</si>
  <si>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</si>
  <si>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</si>
  <si>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</si>
  <si>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</si>
  <si>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</si>
  <si>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</si>
  <si>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</si>
  <si>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</si>
  <si>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</si>
  <si>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</si>
  <si>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</si>
  <si>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</si>
  <si>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</si>
  <si>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</si>
  <si>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</si>
  <si>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</si>
  <si>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</si>
  <si>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</si>
  <si>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</si>
  <si>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</si>
  <si>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</si>
  <si>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</si>
  <si>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</si>
  <si>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</si>
  <si>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</si>
  <si>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</si>
  <si>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</si>
  <si>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</si>
  <si>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</si>
  <si>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</si>
  <si>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</si>
  <si>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</si>
  <si>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</si>
  <si>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</si>
  <si>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</si>
  <si>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</si>
  <si>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</si>
  <si>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</si>
  <si>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</si>
  <si>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</si>
  <si>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</si>
  <si>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</si>
  <si>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</si>
  <si>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</si>
  <si>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</si>
  <si>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</si>
  <si>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</si>
  <si>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</si>
  <si>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</si>
  <si>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</si>
  <si>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</si>
  <si>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</si>
  <si>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</si>
  <si>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</si>
  <si>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</si>
  <si>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</si>
  <si>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</si>
  <si>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</si>
  <si>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</si>
  <si>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</si>
  <si>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</si>
  <si>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</si>
  <si>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</si>
  <si>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</si>
  <si>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</si>
  <si>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</si>
  <si>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</si>
  <si>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</si>
  <si>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</si>
  <si>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</si>
  <si>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</si>
  <si>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</si>
  <si>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</si>
  <si>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</si>
  <si>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</si>
  <si>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</si>
  <si>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</si>
  <si>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</si>
  <si>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</si>
  <si>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</si>
  <si>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</si>
  <si>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</si>
  <si>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</si>
  <si>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</si>
  <si>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</si>
  <si>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</si>
  <si>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</si>
  <si>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</si>
  <si>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</si>
  <si>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</si>
  <si>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</si>
  <si>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</si>
  <si>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</si>
  <si>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</si>
  <si>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</si>
  <si>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</si>
  <si>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</si>
  <si>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</si>
  <si>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</si>
  <si>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</si>
  <si>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</si>
  <si>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</si>
  <si>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</si>
  <si>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</si>
  <si>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</si>
  <si>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</si>
  <si>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</si>
  <si>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</si>
  <si>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</si>
  <si>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</si>
  <si>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</si>
  <si>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</si>
  <si>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</si>
  <si>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</si>
  <si>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</si>
  <si>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</si>
  <si>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</si>
  <si>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</si>
  <si>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</si>
  <si>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</si>
  <si>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</si>
  <si>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</si>
  <si>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</si>
  <si>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</si>
  <si>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</si>
  <si>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</si>
  <si>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</si>
  <si>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</si>
  <si>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</si>
  <si>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</si>
  <si>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</si>
  <si>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</si>
  <si>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</si>
  <si>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</si>
  <si>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</si>
  <si>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</si>
  <si>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</si>
  <si>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</si>
  <si>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</si>
  <si>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</si>
  <si>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</si>
  <si>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</si>
  <si>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</si>
  <si>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</si>
  <si>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</si>
  <si>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</si>
  <si>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</si>
  <si>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</si>
  <si>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</si>
  <si>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</si>
  <si>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</si>
  <si>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</si>
  <si>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</si>
  <si>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</si>
  <si>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</si>
  <si>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</si>
  <si>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</si>
  <si>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</si>
  <si>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</si>
  <si>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</si>
  <si>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</si>
  <si>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</si>
  <si>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</si>
  <si>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</si>
  <si>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</si>
  <si>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</si>
  <si>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</si>
  <si>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</si>
  <si>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</si>
  <si>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</si>
  <si>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</si>
  <si>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</si>
  <si>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</si>
  <si>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</si>
  <si>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</si>
  <si>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</si>
  <si>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</si>
  <si>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</si>
  <si>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</si>
  <si>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</si>
  <si>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</si>
  <si>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</si>
  <si>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</si>
  <si>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</si>
  <si>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</si>
  <si>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</si>
  <si>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</si>
  <si>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</si>
  <si>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</si>
  <si>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</si>
  <si>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</si>
  <si>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</si>
  <si>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</si>
  <si>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</si>
  <si>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</si>
  <si>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</si>
  <si>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</si>
  <si>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</si>
  <si>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</si>
  <si>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</si>
  <si>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</si>
  <si>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</si>
  <si>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</si>
  <si>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</si>
  <si>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</si>
  <si>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</si>
  <si>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</si>
  <si>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</si>
  <si>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</si>
  <si>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</si>
  <si>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</si>
  <si>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</si>
  <si>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</si>
  <si>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</si>
  <si>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</si>
  <si>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</si>
  <si>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</si>
  <si>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</si>
  <si>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</si>
  <si>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</si>
  <si>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</si>
  <si>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</si>
  <si>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</si>
  <si>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</si>
  <si>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</si>
  <si>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</si>
  <si>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</si>
  <si>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</si>
  <si>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</si>
  <si>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</si>
  <si>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</si>
  <si>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</si>
  <si>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</si>
  <si>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</si>
  <si>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</si>
  <si>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</si>
  <si>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</si>
  <si>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</si>
  <si>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</si>
  <si>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</si>
  <si>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</si>
  <si>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</si>
  <si>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</si>
  <si>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</si>
  <si>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</si>
  <si>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</si>
  <si>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</si>
  <si>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</si>
  <si>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</si>
  <si>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</si>
  <si>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</si>
  <si>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</si>
  <si>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</si>
  <si>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</si>
  <si>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</si>
  <si>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</si>
  <si>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</si>
  <si>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</si>
  <si>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</si>
  <si>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</si>
  <si>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</si>
  <si>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</si>
  <si>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</si>
  <si>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</si>
  <si>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</si>
  <si>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</si>
  <si>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</si>
  <si>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</si>
  <si>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</si>
  <si>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</si>
  <si>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</si>
  <si>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</si>
  <si>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</si>
  <si>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</si>
  <si>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</si>
  <si>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</si>
  <si>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</si>
  <si>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</si>
  <si>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</si>
  <si>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</si>
  <si>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</si>
  <si>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</si>
  <si>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</si>
  <si>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</si>
  <si>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</si>
  <si>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</si>
  <si>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</si>
  <si>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</si>
  <si>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</si>
  <si>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</si>
  <si>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</si>
  <si>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</si>
  <si>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</si>
  <si>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</si>
  <si>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</si>
  <si>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</si>
  <si>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</si>
  <si>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</si>
  <si>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</si>
  <si>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</si>
  <si>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</si>
  <si>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</si>
  <si>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</si>
  <si>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</si>
  <si>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</si>
  <si>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</si>
  <si>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</si>
  <si>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</si>
  <si>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</si>
  <si>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</si>
  <si>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</si>
  <si>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</si>
  <si>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</si>
  <si>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</si>
  <si>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</si>
  <si>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</si>
  <si>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</si>
  <si>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</si>
  <si>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</si>
  <si>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</si>
  <si>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</si>
  <si>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</si>
  <si>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</si>
  <si>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</si>
  <si>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</si>
  <si>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</si>
  <si>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</si>
  <si>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</si>
  <si>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</si>
  <si>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</si>
  <si>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</si>
  <si>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</si>
  <si>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</si>
  <si>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</si>
  <si>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</si>
  <si>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</si>
  <si>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</si>
  <si>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</si>
  <si>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</si>
  <si>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</si>
  <si>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</si>
  <si>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</si>
  <si>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</si>
  <si>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</si>
  <si>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</si>
  <si>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</si>
  <si>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</si>
  <si>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</si>
  <si>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</si>
  <si>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</si>
  <si>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</si>
  <si>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</si>
  <si>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</si>
  <si>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</si>
  <si>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</si>
  <si>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</si>
  <si>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</si>
  <si>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</si>
  <si>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</si>
  <si>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</si>
  <si>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</si>
  <si>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</si>
  <si>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</si>
  <si>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</si>
  <si>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</si>
  <si>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</si>
  <si>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</si>
  <si>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</si>
  <si>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</si>
  <si>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</si>
  <si>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</si>
  <si>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</si>
  <si>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</si>
  <si>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</si>
  <si>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</si>
  <si>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</si>
  <si>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</si>
  <si>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</si>
  <si>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</si>
  <si>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</si>
  <si>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</si>
  <si>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</si>
  <si>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</si>
  <si>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</si>
  <si>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</si>
  <si>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</si>
  <si>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</si>
  <si>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</si>
  <si>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</si>
  <si>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</si>
  <si>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</si>
  <si>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</si>
  <si>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</si>
  <si>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</si>
  <si>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</si>
  <si>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</si>
  <si>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</si>
  <si>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</si>
  <si>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</si>
  <si>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</si>
  <si>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</si>
  <si>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</si>
  <si>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</si>
  <si>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</si>
  <si>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</si>
  <si>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</si>
  <si>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</si>
  <si>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</si>
  <si>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</si>
  <si>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</si>
  <si>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</si>
  <si>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</si>
  <si>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</si>
  <si>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</si>
  <si>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</si>
  <si>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</si>
  <si>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</si>
  <si>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</si>
  <si>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</si>
  <si>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</si>
  <si>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</si>
  <si>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</si>
  <si>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</si>
  <si>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</si>
  <si>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</si>
  <si>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</si>
  <si>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</si>
  <si>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</si>
  <si>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</si>
  <si>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</si>
  <si>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</si>
  <si>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</si>
  <si>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</si>
  <si>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</si>
  <si>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</si>
  <si>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</si>
  <si>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</si>
  <si>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</si>
  <si>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</si>
  <si>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</si>
  <si>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</si>
  <si>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</si>
  <si>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</si>
  <si>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</si>
  <si>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</si>
  <si>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</si>
  <si>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</si>
  <si>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</si>
  <si>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</si>
  <si>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</si>
  <si>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</si>
  <si>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</si>
  <si>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</si>
  <si>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</si>
  <si>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</si>
  <si>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</si>
  <si>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</si>
  <si>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</si>
  <si>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</si>
  <si>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</si>
  <si>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</si>
  <si>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</si>
  <si>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</si>
  <si>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</si>
  <si>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</si>
  <si>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</si>
  <si>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</si>
  <si>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</si>
  <si>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</si>
  <si>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</si>
  <si>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</si>
  <si>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</si>
  <si>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</si>
  <si>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</si>
  <si>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</si>
  <si>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</si>
  <si>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</si>
  <si>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</si>
  <si>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</si>
  <si>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</si>
  <si>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</si>
  <si>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</si>
  <si>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</si>
  <si>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</si>
  <si>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</si>
  <si>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</si>
  <si>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</si>
  <si>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</si>
  <si>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</si>
  <si>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</si>
  <si>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</si>
  <si>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</si>
  <si>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</si>
  <si>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</si>
  <si>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</si>
  <si>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</si>
  <si>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</si>
  <si>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</si>
  <si>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</si>
  <si>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</si>
  <si>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</si>
  <si>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</si>
  <si>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</si>
  <si>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</si>
  <si>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</si>
  <si>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</si>
  <si>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</si>
  <si>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</si>
  <si>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</si>
  <si>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</si>
  <si>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</si>
  <si>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</si>
  <si>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</si>
  <si>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</si>
  <si>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</si>
  <si>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</si>
  <si>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</si>
  <si>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</si>
  <si>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</si>
  <si>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</si>
  <si>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</si>
  <si>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</si>
  <si>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</si>
  <si>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</si>
  <si>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</si>
  <si>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</si>
  <si>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</si>
  <si>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</si>
  <si>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</si>
  <si>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</si>
  <si>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</si>
  <si>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</si>
  <si>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</si>
  <si>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</si>
  <si>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</si>
  <si>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</si>
  <si>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</si>
  <si>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</si>
  <si>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</si>
  <si>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</si>
  <si>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</si>
  <si>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</si>
  <si>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</si>
  <si>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</si>
  <si>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</si>
  <si>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</si>
  <si>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</si>
  <si>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</si>
  <si>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</si>
  <si>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</si>
  <si>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</si>
  <si>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</si>
  <si>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</si>
  <si>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</si>
  <si>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</si>
  <si>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</si>
  <si>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</si>
  <si>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</si>
  <si>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</si>
  <si>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</si>
  <si>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</si>
  <si>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</si>
  <si>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</si>
  <si>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</si>
  <si>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</si>
  <si>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</si>
  <si>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</si>
  <si>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</si>
  <si>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</si>
  <si>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</si>
  <si>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</si>
  <si>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</si>
  <si>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</si>
  <si>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</si>
  <si>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</si>
  <si>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</si>
  <si>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</si>
  <si>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</si>
  <si>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</si>
  <si>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</si>
  <si>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</si>
  <si>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</si>
  <si>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</si>
  <si>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</si>
  <si>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</si>
  <si>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</si>
  <si>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</si>
  <si>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</si>
  <si>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</si>
  <si>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</si>
  <si>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</si>
  <si>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</si>
  <si>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</si>
  <si>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</si>
  <si>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</si>
  <si>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</si>
  <si>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</si>
  <si>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</si>
  <si>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</si>
  <si>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</si>
  <si>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</si>
  <si>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</si>
  <si>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</si>
  <si>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</si>
  <si>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</si>
  <si>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</si>
  <si>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</si>
  <si>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</si>
  <si>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</si>
  <si>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</si>
  <si>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</si>
  <si>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</si>
  <si>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</si>
  <si>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</si>
  <si>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</si>
  <si>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</si>
  <si>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</si>
  <si>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</si>
  <si>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</si>
  <si>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</si>
  <si>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</si>
  <si>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</si>
  <si>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</si>
  <si>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</si>
  <si>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</si>
  <si>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</si>
  <si>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</si>
  <si>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</si>
  <si>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</si>
  <si>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</si>
  <si>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</si>
  <si>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</si>
  <si>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</si>
  <si>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</si>
  <si>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</si>
  <si>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</si>
  <si>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</si>
  <si>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</si>
  <si>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</si>
  <si>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</si>
  <si>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</si>
  <si>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</si>
  <si>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</si>
  <si>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</si>
  <si>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</si>
  <si>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</si>
  <si>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</si>
  <si>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</si>
  <si>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</si>
  <si>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</si>
  <si>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</si>
  <si>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</si>
  <si>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</si>
  <si>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</si>
  <si>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</si>
  <si>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</si>
  <si>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</si>
  <si>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</si>
  <si>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</si>
  <si>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</si>
  <si>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</si>
  <si>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</si>
  <si>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</si>
  <si>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</si>
  <si>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</si>
  <si>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</si>
  <si>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</si>
  <si>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</si>
  <si>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</si>
  <si>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</si>
  <si>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</si>
  <si>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</si>
  <si>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</si>
  <si>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</si>
  <si>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</si>
  <si>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</si>
  <si>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</si>
  <si>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</si>
  <si>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</si>
  <si>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</si>
  <si>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</si>
  <si>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</si>
  <si>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</si>
  <si>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</si>
  <si>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</si>
  <si>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</si>
  <si>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</si>
  <si>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</si>
  <si>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</si>
  <si>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</si>
  <si>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</si>
  <si>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</si>
  <si>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</si>
  <si>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</si>
  <si>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</si>
  <si>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</si>
  <si>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</si>
  <si>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</si>
  <si>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</si>
  <si>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</si>
  <si>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</si>
  <si>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</si>
  <si>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</si>
  <si>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</si>
  <si>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</si>
  <si>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</si>
  <si>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</si>
  <si>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</si>
  <si>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</si>
  <si>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</si>
  <si>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</si>
  <si>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</si>
  <si>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</si>
  <si>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</si>
  <si>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</si>
  <si>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</si>
  <si>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</si>
  <si>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</si>
  <si>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</si>
  <si>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</si>
  <si>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</si>
  <si>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</si>
  <si>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</si>
  <si>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</si>
  <si>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</si>
  <si>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</si>
  <si>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</si>
  <si>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</si>
  <si>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</si>
  <si>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</si>
  <si>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</si>
  <si>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</si>
  <si>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</si>
  <si>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</si>
  <si>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</si>
  <si>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</si>
  <si>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</si>
  <si>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</si>
  <si>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</si>
  <si>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</si>
  <si>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</si>
  <si>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</si>
  <si>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</si>
  <si>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</si>
  <si>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</si>
  <si>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</si>
  <si>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</si>
  <si>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</si>
  <si>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</si>
  <si>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</si>
  <si>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</si>
  <si>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</si>
  <si>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</si>
  <si>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</si>
  <si>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</si>
  <si>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</si>
  <si>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</si>
  <si>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</si>
  <si>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</si>
  <si>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</si>
  <si>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</si>
  <si>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</si>
  <si>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</si>
  <si>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</si>
  <si>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</si>
  <si>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</si>
  <si>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</si>
  <si>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</si>
  <si>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</si>
  <si>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</si>
  <si>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</si>
  <si>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</si>
  <si>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</si>
  <si>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</si>
  <si>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</si>
  <si>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</si>
  <si>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</si>
  <si>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</si>
  <si>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</si>
  <si>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</si>
  <si>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</si>
  <si>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</si>
  <si>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</si>
  <si>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</si>
  <si>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</si>
  <si>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</si>
  <si>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</si>
  <si>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</si>
  <si>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</si>
  <si>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</si>
  <si>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</si>
  <si>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</si>
  <si>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</si>
  <si>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</si>
  <si>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</si>
  <si>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</si>
  <si>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</si>
  <si>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</si>
  <si>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</si>
  <si>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</si>
  <si>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</si>
  <si>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</si>
  <si>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</si>
  <si>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</si>
  <si>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</si>
  <si>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</si>
  <si>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</si>
  <si>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</si>
  <si>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</si>
  <si>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</si>
  <si>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</si>
  <si>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</si>
  <si>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</si>
  <si>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</si>
  <si>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</si>
  <si>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</si>
  <si>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</si>
  <si>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</si>
  <si>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</si>
  <si>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</si>
  <si>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</si>
  <si>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</si>
  <si>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</si>
  <si>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</si>
  <si>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</si>
  <si>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</si>
  <si>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</si>
  <si>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</si>
  <si>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</si>
  <si>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</si>
  <si>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</si>
  <si>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</si>
  <si>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</si>
  <si>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</si>
  <si>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</si>
  <si>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</si>
  <si>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</si>
  <si>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</si>
  <si>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</si>
  <si>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</si>
  <si>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</si>
  <si>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</si>
  <si>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</si>
  <si>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</si>
  <si>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</si>
  <si>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</si>
  <si>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</si>
  <si>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</si>
  <si>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</si>
  <si>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</si>
  <si>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</si>
  <si>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</si>
  <si>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</si>
  <si>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</si>
  <si>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</si>
  <si>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</si>
  <si>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</si>
  <si>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</si>
  <si>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</si>
  <si>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</si>
  <si>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</si>
  <si>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</si>
  <si>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</si>
  <si>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</si>
  <si>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</si>
  <si>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</si>
  <si>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</si>
  <si>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</si>
  <si>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</si>
  <si>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</si>
  <si>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</si>
  <si>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</si>
  <si>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</si>
  <si>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</si>
  <si>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</si>
  <si>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</si>
  <si>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</si>
  <si>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</si>
  <si>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</si>
  <si>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</si>
  <si>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</si>
  <si>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</si>
  <si>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</si>
  <si>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</si>
  <si>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</si>
  <si>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</si>
  <si>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</si>
  <si>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</si>
  <si>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</si>
  <si>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</si>
  <si>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</si>
  <si>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</si>
  <si>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</si>
  <si>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</si>
  <si>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</si>
  <si>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</si>
  <si>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</si>
  <si>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</si>
  <si>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</si>
  <si>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</si>
  <si>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</si>
  <si>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</si>
  <si>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</si>
  <si>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</si>
  <si>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</si>
  <si>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</si>
  <si>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</si>
  <si>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</si>
  <si>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</si>
  <si>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</si>
  <si>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</si>
  <si>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</si>
  <si>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</si>
  <si>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</si>
  <si>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</si>
  <si>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</si>
  <si>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</si>
  <si>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</si>
  <si>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</si>
  <si>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</si>
  <si>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</si>
  <si>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</si>
  <si>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</si>
  <si>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</si>
  <si>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</si>
  <si>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</si>
  <si>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</si>
  <si>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</si>
  <si>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</si>
  <si>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</si>
  <si>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</si>
  <si>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</si>
  <si>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</si>
  <si>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</si>
  <si>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</si>
  <si>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</si>
  <si>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</si>
  <si>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</si>
  <si>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</si>
  <si>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</si>
  <si>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</si>
  <si>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</si>
  <si>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</si>
  <si>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</si>
  <si>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</si>
  <si>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</si>
  <si>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</si>
  <si>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</si>
  <si>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</si>
  <si>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</si>
  <si>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</si>
  <si>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</si>
  <si>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</si>
  <si>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</si>
  <si>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</si>
  <si>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</si>
  <si>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</si>
  <si>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</si>
  <si>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</si>
  <si>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</si>
  <si>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</si>
  <si>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</si>
  <si>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</si>
  <si>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</si>
  <si>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</si>
  <si>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</si>
  <si>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</si>
  <si>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</si>
  <si>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</si>
  <si>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</si>
  <si>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</si>
  <si>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</si>
  <si>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</si>
  <si>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</si>
  <si>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</si>
  <si>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</si>
  <si>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</si>
  <si>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</si>
  <si>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</si>
  <si>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</si>
  <si>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</si>
  <si>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</si>
  <si>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</si>
  <si>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</si>
  <si>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</si>
  <si>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</si>
  <si>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</si>
  <si>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</si>
  <si>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</si>
  <si>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</si>
  <si>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</si>
  <si>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</si>
  <si>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</si>
  <si>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</si>
  <si>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</si>
  <si>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</si>
  <si>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</si>
  <si>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</si>
  <si>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</si>
  <si>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</si>
  <si>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</si>
  <si>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</si>
  <si>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</si>
  <si>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</si>
  <si>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</si>
  <si>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</si>
  <si>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</si>
  <si>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</si>
  <si>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</si>
  <si>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</si>
  <si>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</si>
  <si>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</si>
  <si>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</si>
  <si>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</si>
  <si>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</si>
  <si>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</si>
  <si>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</si>
  <si>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</si>
  <si>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</si>
  <si>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</si>
  <si>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</si>
  <si>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</si>
  <si>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</si>
  <si>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</si>
  <si>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</si>
  <si>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</si>
  <si>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</si>
  <si>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</si>
  <si>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</si>
  <si>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</si>
  <si>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</si>
  <si>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</si>
  <si>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</si>
  <si>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</si>
  <si>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</si>
  <si>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</si>
  <si>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</si>
  <si>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</si>
  <si>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</si>
  <si>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</si>
  <si>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</si>
  <si>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</si>
  <si>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</si>
  <si>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</si>
  <si>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</si>
  <si>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</si>
  <si>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</si>
  <si>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</si>
  <si>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</si>
  <si>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</si>
  <si>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</si>
  <si>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</si>
  <si>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</si>
  <si>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</si>
  <si>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</si>
  <si>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</si>
  <si>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</si>
  <si>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</si>
  <si>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</si>
  <si>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</si>
  <si>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</si>
  <si>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</si>
  <si>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</si>
  <si>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</si>
  <si>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</si>
  <si>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</si>
  <si>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</si>
  <si>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</si>
  <si>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</si>
  <si>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</si>
  <si>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</si>
  <si>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</si>
  <si>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</si>
  <si>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</si>
  <si>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</si>
  <si>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</si>
  <si>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</si>
  <si>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</si>
  <si>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</si>
  <si>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</si>
  <si>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</si>
  <si>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</si>
  <si>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</si>
  <si>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</si>
  <si>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</si>
  <si>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</si>
  <si>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</si>
  <si>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</si>
  <si>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</si>
  <si>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</si>
  <si>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</si>
  <si>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</si>
  <si>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</si>
  <si>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</si>
  <si>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</si>
  <si>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</si>
  <si>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</si>
  <si>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</si>
  <si>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</si>
  <si>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</si>
  <si>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</si>
  <si>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</si>
  <si>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</si>
  <si>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</si>
  <si>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</si>
  <si>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</si>
  <si>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</si>
  <si>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</si>
  <si>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</si>
  <si>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</si>
  <si>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</si>
  <si>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</si>
  <si>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</si>
  <si>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</si>
  <si>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</si>
  <si>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</si>
  <si>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</si>
  <si>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</si>
  <si>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</si>
  <si>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</si>
  <si>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</si>
  <si>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</si>
  <si>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</si>
  <si>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</si>
  <si>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</si>
  <si>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</si>
  <si>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</si>
  <si>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</si>
  <si>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</si>
  <si>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</si>
  <si>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</si>
  <si>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</si>
  <si>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</si>
  <si>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</si>
  <si>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</si>
  <si>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</si>
  <si>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</si>
  <si>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</si>
  <si>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</si>
  <si>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</si>
  <si>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</si>
  <si>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</si>
  <si>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</si>
  <si>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</si>
  <si>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</si>
  <si>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</si>
  <si>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</si>
  <si>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</si>
  <si>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</si>
  <si>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</si>
  <si>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</si>
  <si>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</si>
  <si>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</si>
  <si>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</si>
  <si>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</si>
  <si>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</si>
  <si>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</si>
  <si>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</si>
  <si>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</si>
  <si>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</si>
  <si>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</si>
  <si>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</si>
  <si>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</si>
  <si>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</si>
  <si>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</si>
  <si>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</si>
  <si>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</si>
  <si>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</si>
  <si>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</si>
  <si>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</si>
  <si>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</si>
  <si>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</si>
  <si>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</si>
  <si>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</si>
  <si>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</si>
  <si>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</si>
  <si>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</si>
  <si>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</si>
  <si>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</si>
  <si>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</si>
  <si>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</si>
  <si>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</si>
  <si>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</si>
  <si>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</si>
  <si>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</si>
  <si>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</si>
  <si>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</si>
  <si>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</si>
  <si>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</si>
  <si>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</si>
  <si>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</si>
  <si>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</si>
  <si>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</si>
  <si>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</si>
  <si>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</si>
  <si>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</si>
  <si>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</si>
  <si>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</si>
  <si>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</si>
  <si>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</si>
  <si>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</si>
  <si>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</si>
  <si>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</si>
  <si>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</si>
  <si>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</si>
  <si>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</si>
  <si>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</si>
  <si>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</si>
  <si>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</si>
  <si>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</si>
  <si>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</si>
  <si>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</si>
  <si>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</si>
  <si>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</si>
  <si>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</si>
  <si>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</si>
  <si>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</si>
  <si>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</si>
  <si>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</si>
  <si>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</si>
  <si>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</si>
  <si>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</si>
  <si>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</si>
  <si>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</si>
  <si>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</si>
  <si>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</si>
  <si>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</si>
  <si>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</si>
  <si>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</si>
  <si>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</si>
  <si>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</si>
  <si>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</si>
  <si>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</si>
  <si>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</si>
  <si>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</si>
  <si>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</si>
  <si>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</si>
  <si>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</si>
  <si>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</si>
  <si>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</si>
  <si>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</si>
  <si>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</si>
  <si>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</si>
  <si>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</si>
  <si>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</si>
  <si>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</si>
  <si>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</si>
  <si>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</si>
  <si>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</si>
  <si>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</si>
  <si>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</si>
  <si>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</si>
  <si>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</si>
  <si>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</si>
  <si>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</si>
  <si>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</si>
  <si>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</si>
  <si>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</si>
  <si>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</si>
  <si>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</si>
  <si>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</si>
  <si>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</si>
  <si>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</si>
  <si>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</si>
  <si>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</si>
  <si>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</si>
  <si>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</si>
  <si>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</si>
  <si>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</si>
  <si>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</si>
  <si>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</si>
  <si>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</si>
  <si>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</si>
  <si>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</si>
  <si>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</si>
  <si>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</si>
  <si>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</si>
  <si>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</si>
  <si>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</si>
  <si>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</si>
  <si>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</si>
  <si>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</si>
  <si>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</si>
  <si>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</si>
  <si>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</si>
  <si>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</si>
  <si>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</si>
  <si>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</si>
  <si>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</si>
  <si>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</si>
  <si>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</si>
  <si>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</si>
  <si>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</si>
  <si>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</si>
  <si>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</si>
  <si>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</si>
  <si>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</si>
  <si>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</si>
  <si>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</si>
  <si>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</si>
  <si>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</si>
  <si>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</si>
  <si>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</si>
  <si>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</si>
  <si>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</si>
  <si>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</si>
  <si>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</si>
  <si>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</si>
  <si>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</si>
  <si>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</si>
  <si>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</si>
  <si>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</si>
  <si>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</si>
  <si>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</si>
  <si>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</si>
  <si>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</si>
  <si>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</si>
  <si>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</si>
  <si>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</si>
  <si>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</si>
  <si>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</si>
  <si>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</si>
  <si>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</si>
  <si>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</si>
  <si>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</si>
  <si>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</si>
  <si>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</si>
  <si>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</si>
  <si>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</si>
  <si>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</si>
  <si>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</si>
  <si>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</si>
  <si>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</si>
  <si>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</si>
  <si>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</si>
  <si>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</si>
  <si>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</si>
  <si>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</si>
  <si>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</si>
  <si>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</si>
  <si>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</si>
  <si>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</si>
  <si>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</si>
  <si>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</si>
  <si>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</si>
  <si>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</si>
  <si>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</si>
  <si>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</si>
  <si>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</si>
  <si>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</si>
  <si>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</si>
  <si>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</si>
  <si>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</si>
  <si>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</si>
  <si>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</si>
  <si>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</si>
  <si>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</si>
  <si>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</si>
  <si>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</si>
  <si>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</si>
  <si>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</si>
  <si>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</si>
  <si>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</si>
  <si>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</si>
  <si>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</si>
  <si>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</si>
  <si>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</si>
  <si>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</si>
  <si>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</si>
  <si>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</si>
  <si>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</si>
  <si>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</si>
  <si>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</si>
  <si>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</si>
  <si>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</si>
  <si>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</si>
  <si>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</si>
  <si>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</si>
  <si>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</si>
  <si>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</si>
  <si>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</si>
  <si>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</si>
  <si>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</si>
  <si>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</si>
  <si>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</si>
  <si>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</si>
  <si>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</si>
  <si>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</si>
  <si>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</si>
  <si>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</si>
  <si>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</si>
  <si>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</si>
  <si>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</si>
  <si>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</si>
  <si>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</si>
  <si>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</si>
  <si>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</si>
  <si>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</si>
  <si>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</si>
  <si>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</si>
  <si>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</si>
  <si>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</si>
  <si>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</si>
  <si>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</si>
  <si>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</si>
  <si>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</si>
  <si>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</si>
  <si>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</si>
  <si>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</si>
  <si>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</si>
  <si>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</si>
  <si>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</si>
  <si>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</si>
  <si>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</si>
  <si>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</si>
  <si>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</si>
  <si>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</si>
  <si>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</si>
  <si>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</si>
  <si>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</si>
  <si>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</si>
  <si>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</si>
  <si>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</si>
  <si>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</si>
  <si>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</si>
  <si>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</si>
  <si>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</si>
  <si>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</si>
  <si>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</si>
  <si>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</si>
  <si>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</si>
  <si>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</si>
  <si>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</si>
  <si>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</si>
  <si>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</si>
  <si>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</si>
  <si>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</si>
  <si>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</si>
  <si>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</si>
  <si>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</si>
  <si>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</si>
  <si>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</si>
  <si>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</si>
  <si>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</si>
  <si>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</si>
  <si>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</si>
  <si>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</si>
  <si>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</si>
  <si>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</si>
  <si>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</si>
  <si>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</si>
  <si>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</si>
  <si>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</si>
  <si>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</si>
  <si>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</si>
  <si>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</si>
  <si>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</si>
  <si>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</si>
  <si>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</si>
  <si>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</si>
  <si>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</si>
  <si>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</si>
  <si>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</si>
  <si>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</si>
  <si>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</si>
  <si>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</si>
  <si>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</si>
  <si>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</si>
  <si>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</si>
  <si>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</si>
  <si>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</si>
  <si>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</si>
  <si>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</si>
  <si>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</si>
  <si>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</si>
  <si>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</si>
  <si>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</si>
  <si>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</si>
  <si>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</si>
  <si>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</si>
  <si>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</si>
  <si>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</si>
  <si>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</si>
  <si>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</si>
  <si>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</si>
  <si>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</si>
  <si>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</si>
  <si>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</si>
  <si>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</si>
  <si>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</si>
  <si>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</si>
  <si>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</si>
  <si>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</si>
  <si>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</si>
  <si>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</si>
  <si>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</si>
  <si>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</si>
  <si>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</si>
  <si>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</si>
  <si>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</si>
  <si>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</si>
  <si>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</si>
  <si>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</si>
  <si>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</si>
  <si>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</si>
  <si>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</si>
  <si>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</si>
  <si>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</si>
  <si>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</si>
  <si>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</si>
  <si>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</si>
  <si>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</si>
  <si>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</si>
  <si>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</si>
  <si>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</si>
  <si>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</si>
  <si>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</si>
  <si>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</si>
  <si>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</si>
  <si>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</si>
  <si>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</si>
  <si>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</si>
  <si>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</si>
  <si>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</si>
  <si>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</si>
  <si>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</si>
  <si>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</si>
  <si>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</si>
  <si>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</si>
  <si>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</si>
  <si>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</si>
  <si>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</si>
  <si>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</si>
  <si>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</si>
  <si>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</si>
  <si>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</si>
  <si>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</si>
  <si>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</si>
  <si>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</si>
  <si>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</si>
  <si>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</si>
  <si>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</si>
  <si>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</si>
  <si>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</si>
  <si>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</si>
  <si>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</si>
  <si>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</si>
  <si>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</si>
  <si>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</si>
  <si>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</si>
  <si>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</si>
  <si>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</si>
  <si>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</si>
  <si>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</si>
  <si>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</si>
  <si>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</si>
  <si>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</si>
  <si>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</si>
  <si>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</si>
  <si>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</si>
  <si>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</si>
  <si>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</si>
  <si>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</si>
  <si>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</si>
  <si>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</si>
  <si>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</si>
  <si>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</si>
  <si>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</si>
  <si>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</si>
  <si>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</si>
  <si>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</si>
  <si>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</si>
  <si>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</si>
  <si>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</si>
  <si>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</si>
  <si>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</si>
  <si>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</si>
  <si>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</si>
  <si>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</si>
  <si>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</si>
  <si>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</si>
  <si>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</si>
  <si>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</si>
  <si>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</si>
  <si>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</si>
  <si>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</si>
  <si>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</si>
  <si>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</si>
  <si>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</si>
  <si>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</si>
  <si>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</si>
  <si>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</si>
  <si>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</si>
  <si>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</si>
  <si>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</si>
  <si>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</si>
  <si>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</si>
  <si>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</si>
  <si>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</si>
  <si>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</si>
  <si>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</si>
  <si>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</si>
  <si>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</si>
  <si>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</si>
  <si>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</si>
  <si>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</si>
  <si>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</si>
  <si>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</si>
  <si>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</si>
  <si>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</si>
  <si>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</si>
  <si>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</si>
  <si>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</si>
  <si>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</si>
  <si>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</si>
  <si>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</si>
  <si>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</si>
  <si>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</si>
  <si>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</si>
  <si>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</si>
  <si>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</si>
  <si>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</si>
  <si>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</si>
  <si>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</si>
  <si>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</si>
  <si>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</si>
  <si>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</si>
  <si>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</si>
  <si>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</si>
  <si>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</si>
  <si>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</si>
  <si>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</si>
  <si>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</si>
  <si>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</si>
  <si>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</si>
  <si>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</si>
  <si>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</si>
  <si>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</si>
  <si>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</si>
  <si>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</si>
  <si>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</si>
  <si>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</si>
  <si>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</si>
  <si>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</si>
  <si>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</si>
  <si>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</si>
  <si>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</si>
  <si>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</si>
  <si>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</si>
  <si>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</si>
  <si>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</si>
  <si>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</si>
  <si>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</si>
  <si>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</si>
  <si>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</si>
  <si>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</si>
  <si>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</si>
  <si>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</si>
  <si>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</si>
  <si>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</si>
  <si>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</si>
  <si>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</si>
  <si>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</si>
  <si>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</si>
  <si>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</si>
  <si>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</si>
  <si>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</si>
  <si>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</si>
  <si>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</si>
  <si>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</si>
  <si>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</si>
  <si>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</si>
  <si>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</si>
  <si>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</si>
  <si>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</si>
  <si>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</si>
  <si>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</si>
  <si>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</si>
  <si>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</si>
  <si>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</si>
  <si>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</si>
  <si>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</si>
  <si>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</si>
  <si>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</si>
  <si>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</si>
  <si>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</si>
  <si>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</si>
  <si>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</si>
  <si>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</si>
  <si>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</si>
  <si>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</si>
  <si>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</si>
  <si>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</si>
  <si>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</si>
  <si>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</si>
  <si>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</si>
  <si>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</si>
  <si>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</si>
  <si>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</si>
  <si>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</si>
  <si>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</si>
  <si>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</si>
  <si>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</si>
  <si>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</si>
  <si>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</si>
  <si>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</si>
  <si>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</si>
  <si>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</si>
  <si>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</si>
  <si>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</si>
  <si>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</si>
  <si>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</si>
  <si>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</si>
  <si>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</si>
  <si>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</si>
  <si>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</si>
  <si>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</si>
  <si>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</si>
  <si>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</si>
  <si>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</si>
  <si>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</si>
  <si>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</si>
  <si>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</si>
  <si>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</si>
  <si>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</si>
  <si>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</si>
  <si>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</si>
  <si>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</si>
  <si>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</si>
  <si>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</si>
  <si>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</si>
  <si>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</si>
  <si>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</si>
  <si>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</si>
  <si>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</si>
  <si>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</si>
  <si>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</si>
  <si>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</si>
  <si>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</si>
  <si>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</si>
  <si>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</si>
  <si>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</si>
  <si>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</si>
  <si>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</si>
  <si>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</si>
  <si>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</si>
  <si>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</si>
  <si>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</si>
  <si>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</si>
  <si>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</si>
  <si>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</si>
  <si>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</si>
  <si>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</si>
  <si>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</si>
  <si>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</si>
  <si>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</si>
  <si>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</si>
  <si>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</si>
  <si>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</si>
  <si>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</si>
  <si>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</si>
  <si>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</si>
  <si>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</si>
  <si>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</si>
  <si>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</si>
  <si>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</si>
  <si>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</si>
  <si>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</si>
  <si>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</si>
  <si>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</si>
  <si>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</si>
  <si>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</si>
  <si>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</si>
  <si>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</si>
  <si>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</si>
  <si>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</si>
  <si>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</si>
  <si>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</si>
  <si>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</si>
  <si>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</si>
  <si>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</si>
  <si>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</si>
  <si>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</si>
  <si>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</si>
  <si>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</si>
  <si>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</si>
  <si>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</si>
  <si>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</si>
  <si>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</si>
  <si>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</si>
  <si>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</si>
  <si>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</si>
  <si>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</si>
  <si>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</si>
  <si>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</si>
  <si>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</si>
  <si>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</si>
  <si>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</si>
  <si>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</si>
  <si>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</si>
  <si>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</si>
  <si>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</si>
  <si>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</si>
  <si>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</si>
  <si>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</si>
  <si>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</si>
  <si>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</si>
  <si>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</si>
  <si>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</si>
  <si>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</si>
  <si>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</si>
  <si>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</si>
  <si>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</si>
  <si>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</si>
  <si>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</si>
  <si>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</si>
  <si>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</si>
  <si>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</si>
  <si>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</si>
  <si>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</si>
  <si>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</si>
  <si>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</si>
  <si>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</si>
  <si>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</si>
  <si>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</si>
  <si>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</si>
  <si>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</si>
  <si>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</si>
  <si>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</si>
  <si>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</si>
  <si>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</si>
  <si>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</si>
  <si>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</si>
  <si>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</si>
  <si>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</si>
  <si>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</si>
  <si>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</si>
  <si>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</si>
  <si>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</si>
  <si>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</si>
  <si>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</si>
  <si>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</si>
  <si>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</si>
  <si>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</si>
  <si>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</si>
  <si>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</si>
  <si>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</si>
  <si>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</si>
  <si>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</si>
  <si>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</si>
  <si>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</si>
  <si>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</si>
  <si>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</si>
  <si>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</si>
  <si>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</si>
  <si>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</si>
  <si>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</si>
  <si>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</si>
  <si>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</si>
  <si>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</si>
  <si>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</si>
  <si>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</si>
  <si>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</si>
  <si>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</si>
  <si>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</si>
  <si>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</si>
  <si>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</si>
  <si>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</si>
  <si>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</si>
  <si>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</si>
  <si>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</si>
  <si>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</si>
  <si>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</si>
  <si>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</si>
  <si>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</si>
  <si>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</si>
  <si>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</si>
  <si>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</si>
  <si>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</si>
  <si>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</si>
  <si>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</si>
  <si>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</si>
  <si>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</si>
  <si>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</si>
  <si>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</si>
  <si>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</si>
  <si>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</si>
  <si>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</si>
  <si>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</si>
  <si>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</si>
  <si>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</si>
  <si>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</si>
  <si>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</si>
  <si>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</si>
  <si>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</si>
  <si>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</si>
  <si>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</si>
  <si>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</si>
  <si>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</si>
  <si>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</si>
  <si>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</si>
  <si>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</si>
  <si>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</si>
  <si>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</si>
  <si>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</si>
  <si>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</si>
  <si>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</si>
  <si>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</si>
  <si>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</si>
  <si>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</si>
  <si>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</si>
  <si>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</si>
  <si>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</si>
  <si>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</si>
  <si>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</si>
  <si>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</si>
  <si>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</si>
  <si>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</si>
  <si>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</si>
  <si>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</si>
  <si>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</si>
  <si>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</si>
  <si>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</si>
  <si>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</si>
  <si>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</si>
  <si>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</si>
  <si>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</si>
  <si>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</si>
  <si>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</si>
  <si>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</si>
  <si>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</si>
  <si>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</si>
  <si>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</si>
  <si>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</si>
  <si>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</si>
  <si>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</si>
  <si>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</si>
  <si>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</si>
  <si>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</si>
  <si>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</si>
  <si>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</si>
  <si>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</si>
  <si>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</si>
  <si>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</si>
  <si>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</si>
  <si>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</si>
  <si>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</si>
  <si>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</si>
  <si>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</si>
  <si>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</si>
  <si>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</si>
  <si>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</si>
  <si>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</si>
  <si>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</si>
  <si>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</si>
  <si>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</si>
  <si>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</si>
  <si>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</si>
  <si>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</si>
  <si>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</si>
  <si>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</si>
  <si>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</si>
  <si>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</si>
  <si>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</si>
  <si>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</si>
  <si>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</si>
  <si>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</si>
  <si>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</si>
  <si>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</si>
  <si>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</si>
  <si>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</si>
  <si>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</si>
  <si>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</si>
  <si>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</si>
  <si>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</si>
  <si>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</si>
  <si>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</si>
  <si>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</si>
  <si>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</si>
  <si>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</si>
  <si>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</si>
  <si>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</si>
  <si>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</si>
  <si>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</si>
  <si>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</si>
  <si>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</si>
  <si>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</si>
  <si>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</si>
  <si>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</si>
  <si>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</si>
  <si>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</si>
  <si>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</si>
  <si>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</si>
  <si>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</si>
  <si>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</si>
  <si>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</si>
  <si>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</si>
  <si>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</si>
  <si>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</si>
  <si>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</si>
  <si>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</si>
  <si>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</si>
  <si>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</si>
  <si>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</si>
  <si>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</si>
  <si>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</si>
  <si>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</si>
  <si>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</si>
  <si>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</si>
  <si>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</si>
  <si>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</si>
  <si>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</si>
  <si>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</si>
  <si>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</si>
  <si>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</si>
  <si>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</si>
  <si>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</si>
  <si>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</si>
  <si>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</si>
  <si>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</si>
  <si>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</si>
  <si>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</si>
  <si>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</si>
  <si>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</si>
  <si>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</si>
  <si>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</si>
  <si>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</si>
  <si>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</si>
  <si>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</si>
  <si>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</si>
  <si>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</si>
  <si>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</si>
  <si>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</si>
  <si>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</si>
  <si>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</si>
  <si>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</si>
  <si>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</si>
  <si>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</si>
  <si>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</si>
  <si>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</si>
  <si>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</si>
  <si>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</si>
  <si>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</si>
  <si>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</si>
  <si>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</si>
  <si>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</si>
  <si>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</si>
  <si>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</si>
  <si>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</si>
  <si>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</si>
  <si>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</si>
  <si>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</si>
  <si>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</si>
  <si>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</si>
  <si>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</si>
  <si>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</si>
  <si>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</si>
  <si>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</si>
  <si>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</si>
  <si>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</si>
  <si>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</si>
  <si>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</si>
  <si>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</si>
  <si>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</si>
  <si>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</si>
  <si>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</si>
  <si>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</si>
  <si>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</si>
  <si>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</si>
  <si>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</si>
  <si>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</si>
  <si>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</si>
  <si>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</si>
  <si>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</si>
  <si>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</si>
  <si>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</si>
  <si>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</si>
  <si>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</si>
  <si>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</si>
  <si>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</si>
  <si>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</si>
  <si>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</si>
  <si>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</si>
  <si>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</si>
  <si>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</si>
  <si>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</si>
  <si>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</si>
  <si>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</si>
  <si>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</si>
  <si>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</si>
  <si>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</si>
  <si>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</si>
  <si>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</si>
  <si>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</si>
  <si>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</si>
  <si>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</si>
  <si>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</si>
  <si>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</si>
  <si>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</si>
  <si>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</si>
  <si>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</si>
  <si>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</si>
  <si>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</si>
  <si>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</si>
  <si>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</si>
  <si>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</si>
  <si>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</si>
  <si>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</si>
  <si>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</si>
  <si>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</si>
  <si>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</si>
  <si>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</si>
  <si>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</si>
  <si>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</si>
  <si>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</si>
  <si>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</si>
  <si>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</si>
  <si>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</si>
  <si>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</si>
  <si>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</si>
  <si>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</si>
  <si>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</si>
  <si>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</si>
  <si>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</si>
  <si>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</si>
  <si>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</si>
  <si>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</si>
  <si>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</si>
  <si>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</si>
  <si>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</si>
  <si>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</si>
  <si>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</si>
  <si>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</si>
  <si>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</si>
  <si>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</si>
  <si>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</si>
  <si>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</si>
  <si>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</si>
  <si>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</si>
  <si>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</si>
  <si>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</si>
  <si>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</si>
  <si>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</si>
  <si>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</si>
  <si>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</si>
  <si>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</si>
  <si>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</si>
  <si>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</si>
  <si>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</si>
  <si>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</si>
  <si>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</si>
  <si>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</si>
  <si>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</si>
  <si>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</si>
  <si>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</si>
  <si>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</si>
  <si>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</si>
  <si>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</si>
  <si>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</si>
  <si>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</si>
  <si>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</si>
  <si>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</si>
  <si>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</si>
  <si>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</si>
  <si>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</si>
  <si>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</si>
  <si>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</si>
  <si>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</si>
  <si>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</si>
  <si>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</si>
  <si>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</si>
  <si>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</si>
  <si>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</si>
  <si>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</si>
  <si>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</si>
  <si>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</si>
  <si>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</si>
  <si>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</si>
  <si>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</si>
  <si>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</si>
  <si>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</si>
  <si>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</si>
  <si>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</si>
  <si>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</si>
  <si>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</si>
  <si>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</si>
  <si>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</si>
  <si>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</si>
  <si>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</si>
  <si>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</si>
  <si>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</si>
  <si>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</si>
  <si>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</si>
  <si>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</si>
  <si>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</si>
  <si>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</si>
  <si>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</si>
  <si>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</si>
  <si>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</si>
  <si>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</si>
  <si>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</si>
  <si>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</si>
  <si>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</si>
  <si>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</si>
  <si>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</si>
  <si>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</si>
  <si>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</si>
  <si>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</si>
  <si>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</si>
  <si>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</si>
  <si>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</si>
  <si>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</si>
  <si>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</si>
  <si>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</si>
  <si>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</si>
  <si>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</si>
  <si>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</si>
  <si>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</si>
  <si>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</si>
  <si>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</si>
  <si>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</si>
  <si>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</si>
  <si>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</si>
  <si>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</si>
  <si>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</si>
  <si>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</si>
  <si>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</si>
  <si>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</si>
  <si>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</si>
  <si>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</si>
  <si>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</si>
  <si>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</si>
  <si>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</si>
  <si>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</si>
  <si>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</si>
  <si>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</si>
  <si>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</si>
  <si>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</si>
  <si>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</si>
  <si>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</si>
  <si>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</si>
  <si>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</si>
  <si>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</si>
  <si>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</si>
  <si>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</si>
  <si>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</si>
  <si>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</si>
  <si>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</si>
  <si>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</si>
  <si>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</si>
  <si>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</si>
  <si>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</si>
  <si>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</si>
  <si>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</si>
  <si>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</si>
  <si>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</si>
  <si>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</si>
  <si>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</si>
  <si>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</si>
  <si>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</si>
  <si>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</si>
  <si>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</si>
  <si>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</si>
  <si>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</si>
  <si>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</si>
  <si>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</si>
  <si>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</si>
  <si>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</si>
  <si>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</si>
  <si>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</si>
  <si>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</si>
  <si>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</si>
  <si>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</si>
  <si>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</si>
  <si>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</si>
  <si>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</si>
  <si>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</si>
  <si>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</si>
  <si>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</si>
  <si>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</si>
  <si>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</si>
  <si>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</si>
  <si>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</si>
  <si>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</si>
  <si>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</si>
  <si>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</si>
  <si>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</si>
  <si>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</si>
  <si>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</si>
  <si>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</si>
  <si>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</si>
  <si>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</si>
  <si>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</si>
  <si>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</si>
  <si>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</si>
  <si>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</si>
  <si>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</si>
  <si>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</si>
  <si>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</si>
  <si>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</si>
  <si>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</si>
  <si>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</si>
  <si>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</si>
  <si>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</si>
  <si>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</si>
  <si>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</si>
  <si>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</si>
  <si>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</si>
  <si>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</si>
  <si>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</si>
  <si>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</si>
  <si>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</si>
  <si>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</si>
  <si>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</si>
  <si>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</si>
  <si>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</si>
  <si>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</si>
  <si>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</si>
  <si>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</si>
  <si>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</si>
  <si>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</si>
  <si>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</si>
  <si>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</si>
  <si>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</si>
  <si>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</si>
  <si>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</si>
  <si>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</si>
  <si>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</si>
  <si>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</si>
  <si>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</si>
  <si>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</si>
  <si>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</si>
  <si>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</si>
  <si>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</si>
  <si>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</si>
  <si>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</si>
  <si>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</si>
  <si>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</si>
  <si>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</si>
  <si>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</si>
  <si>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</si>
  <si>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</si>
  <si>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</si>
  <si>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</si>
  <si>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</si>
  <si>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</si>
  <si>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</si>
  <si>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</si>
  <si>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</si>
  <si>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</si>
  <si>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</si>
  <si>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</si>
  <si>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</si>
  <si>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</si>
  <si>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</si>
  <si>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</si>
  <si>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</si>
  <si>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</si>
  <si>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</si>
  <si>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</si>
  <si>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</si>
  <si>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</si>
  <si>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</si>
  <si>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</si>
  <si>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</si>
  <si>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</si>
  <si>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</si>
  <si>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</si>
  <si>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</si>
  <si>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</si>
  <si>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</si>
  <si>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</si>
  <si>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</si>
  <si>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</si>
  <si>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</si>
  <si>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</si>
  <si>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</si>
  <si>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</si>
  <si>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</si>
  <si>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</si>
  <si>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</si>
  <si>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</si>
  <si>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</si>
  <si>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</si>
  <si>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</si>
  <si>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</si>
  <si>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</si>
  <si>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</si>
  <si>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</si>
  <si>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</si>
  <si>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</si>
  <si>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</si>
  <si>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</si>
  <si>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</si>
  <si>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</si>
  <si>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</si>
  <si>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</si>
  <si>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</si>
  <si>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</si>
  <si>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</si>
  <si>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</si>
  <si>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</si>
  <si>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</si>
  <si>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</si>
  <si>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</si>
  <si>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</si>
  <si>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</si>
  <si>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</si>
  <si>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</si>
  <si>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</si>
  <si>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</si>
  <si>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</si>
  <si>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</si>
  <si>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</si>
  <si>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</si>
  <si>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</si>
  <si>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</si>
  <si>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</si>
  <si>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</si>
  <si>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</si>
  <si>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</si>
  <si>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</si>
  <si>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</si>
  <si>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</si>
  <si>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</si>
  <si>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</si>
  <si>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</si>
  <si>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</si>
  <si>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</si>
  <si>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</si>
  <si>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</si>
  <si>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</si>
  <si>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</si>
  <si>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</si>
  <si>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</si>
  <si>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</si>
  <si>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</si>
  <si>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</si>
  <si>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</si>
  <si>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</si>
  <si>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</si>
  <si>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</si>
  <si>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</si>
  <si>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</si>
  <si>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</si>
  <si>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</si>
  <si>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</si>
  <si>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</si>
  <si>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</si>
  <si>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</si>
  <si>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</si>
  <si>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</si>
  <si>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</si>
  <si>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</si>
  <si>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</si>
  <si>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</si>
  <si>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</si>
  <si>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</si>
  <si>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</si>
  <si>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</si>
  <si>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</si>
  <si>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</si>
  <si>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</si>
  <si>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</si>
  <si>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</si>
  <si>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</si>
  <si>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</si>
  <si>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</si>
  <si>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</si>
  <si>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</si>
  <si>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</si>
  <si>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</si>
  <si>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</si>
  <si>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</si>
  <si>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</si>
  <si>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</si>
  <si>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</si>
  <si>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</si>
  <si>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</si>
  <si>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</si>
  <si>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</si>
  <si>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</si>
  <si>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</si>
  <si>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</si>
  <si>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</si>
  <si>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</si>
  <si>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</si>
  <si>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</si>
  <si>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</si>
  <si>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</si>
  <si>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</si>
  <si>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</si>
  <si>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</si>
  <si>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</si>
  <si>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</si>
  <si>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</si>
  <si>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</si>
  <si>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</si>
  <si>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</si>
  <si>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</si>
  <si>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</si>
  <si>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</si>
  <si>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</si>
  <si>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</si>
  <si>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</si>
  <si>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</si>
  <si>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</si>
  <si>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</si>
  <si>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</si>
  <si>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</si>
  <si>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</si>
  <si>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</si>
  <si>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</si>
  <si>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</si>
  <si>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</si>
  <si>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</si>
  <si>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</si>
  <si>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</si>
  <si>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</si>
  <si>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</si>
  <si>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</si>
  <si>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</si>
  <si>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</si>
  <si>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</si>
  <si>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</si>
  <si>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</si>
  <si>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</si>
  <si>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</si>
  <si>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</si>
  <si>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</si>
  <si>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</si>
  <si>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</si>
  <si>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</si>
  <si>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</si>
  <si>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</si>
  <si>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</si>
  <si>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</si>
  <si>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</si>
  <si>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</si>
  <si>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</si>
  <si>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</si>
  <si>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</si>
  <si>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</si>
  <si>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</si>
  <si>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</si>
  <si>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</si>
  <si>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</si>
  <si>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</si>
  <si>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</si>
  <si>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</si>
  <si>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</si>
  <si>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</si>
  <si>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</si>
  <si>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</si>
  <si>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</si>
  <si>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</si>
  <si>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</si>
  <si>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</si>
  <si>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</si>
  <si>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</si>
  <si>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</si>
  <si>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</si>
  <si>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</si>
  <si>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</si>
  <si>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</si>
  <si>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</si>
  <si>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</si>
  <si>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</si>
  <si>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</si>
  <si>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</si>
  <si>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</si>
  <si>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</si>
  <si>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</si>
  <si>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</si>
  <si>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</si>
  <si>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</si>
  <si>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</si>
  <si>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</si>
  <si>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</si>
  <si>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</si>
  <si>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</si>
  <si>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</si>
  <si>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</si>
  <si>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</si>
  <si>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</si>
  <si>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</si>
  <si>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</si>
  <si>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</si>
  <si>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</si>
  <si>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</si>
  <si>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</si>
  <si>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</si>
  <si>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</si>
  <si>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</si>
  <si>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</si>
  <si>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</si>
  <si>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</si>
  <si>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</si>
  <si>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</si>
  <si>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</si>
  <si>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</si>
  <si>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</si>
  <si>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</si>
  <si>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</si>
  <si>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</si>
  <si>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</si>
  <si>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</si>
  <si>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</si>
  <si>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</si>
  <si>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</si>
  <si>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</si>
  <si>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</si>
  <si>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</si>
  <si>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</si>
  <si>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</si>
  <si>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</si>
  <si>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</si>
  <si>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</si>
  <si>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</si>
  <si>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</si>
  <si>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</si>
  <si>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</si>
  <si>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</si>
  <si>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</si>
  <si>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</si>
  <si>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</si>
  <si>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</si>
  <si>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</si>
  <si>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</si>
  <si>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</si>
  <si>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</si>
  <si>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</si>
  <si>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</si>
  <si>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</si>
  <si>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</si>
  <si>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</si>
  <si>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</si>
  <si>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</si>
  <si>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</si>
  <si>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</si>
  <si>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</si>
  <si>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</si>
  <si>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</si>
  <si>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</si>
  <si>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</si>
  <si>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</si>
  <si>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</si>
  <si>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</si>
  <si>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</si>
  <si>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</si>
  <si>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</si>
  <si>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</si>
  <si>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</si>
  <si>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</si>
  <si>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</si>
  <si>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</si>
  <si>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</si>
  <si>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</si>
  <si>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</si>
  <si>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</si>
  <si>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</si>
  <si>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</si>
  <si>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</si>
  <si>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</si>
  <si>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</si>
  <si>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</si>
  <si>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</si>
  <si>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</si>
  <si>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</si>
  <si>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</si>
  <si>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</si>
  <si>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</si>
  <si>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</si>
  <si>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</si>
  <si>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</si>
  <si>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</si>
  <si>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</si>
  <si>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</si>
  <si>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</si>
  <si>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</si>
  <si>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</si>
  <si>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</si>
  <si>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</si>
  <si>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</si>
  <si>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</si>
  <si>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</si>
  <si>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</si>
  <si>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</si>
  <si>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</si>
  <si>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</si>
  <si>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</si>
  <si>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</si>
  <si>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</si>
  <si>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</si>
  <si>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</si>
  <si>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</si>
  <si>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</si>
  <si>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</si>
  <si>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</si>
  <si>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</si>
  <si>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</si>
  <si>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</si>
  <si>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</si>
  <si>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</si>
  <si>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</si>
  <si>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</si>
  <si>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</si>
  <si>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</si>
  <si>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</si>
  <si>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</si>
  <si>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</si>
  <si>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</si>
  <si>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</si>
  <si>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</si>
  <si>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</si>
  <si>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</si>
  <si>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</si>
  <si>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</si>
  <si>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</si>
  <si>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</si>
  <si>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</si>
  <si>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</si>
  <si>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</si>
  <si>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</si>
  <si>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</si>
  <si>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</si>
  <si>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</si>
  <si>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</si>
  <si>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</si>
  <si>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</si>
  <si>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</si>
  <si>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</si>
  <si>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</si>
  <si>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</si>
  <si>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</si>
  <si>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</si>
  <si>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</si>
  <si>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</si>
  <si>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</si>
  <si>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</si>
  <si>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</si>
  <si>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</si>
  <si>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</si>
  <si>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</si>
  <si>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</si>
  <si>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</si>
  <si>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</si>
  <si>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</si>
  <si>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</si>
  <si>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</si>
  <si>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</si>
  <si>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</si>
  <si>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</si>
  <si>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</si>
  <si>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</si>
  <si>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</si>
  <si>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</si>
  <si>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</si>
  <si>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</si>
  <si>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</si>
  <si>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</si>
  <si>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</si>
  <si>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</si>
  <si>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</si>
  <si>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</si>
  <si>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</si>
  <si>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</si>
  <si>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</si>
  <si>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</si>
  <si>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</si>
  <si>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</si>
  <si>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</si>
  <si>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</si>
  <si>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</si>
  <si>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</si>
  <si>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</si>
  <si>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</si>
  <si>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</si>
  <si>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</si>
  <si>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</si>
  <si>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</si>
  <si>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</si>
  <si>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</si>
  <si>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</si>
  <si>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</si>
  <si>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</si>
  <si>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</si>
  <si>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</si>
  <si>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</si>
  <si>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</si>
  <si>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</si>
  <si>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</si>
  <si>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</si>
  <si>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</si>
  <si>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</si>
  <si>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</si>
  <si>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</si>
  <si>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</si>
  <si>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</si>
  <si>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</si>
  <si>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</si>
  <si>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</si>
  <si>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</si>
  <si>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</si>
  <si>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</si>
  <si>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</si>
  <si>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</si>
  <si>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</si>
  <si>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</si>
  <si>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</si>
  <si>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</si>
  <si>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</si>
  <si>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</si>
  <si>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</si>
  <si>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</si>
  <si>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</si>
  <si>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</si>
  <si>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</si>
  <si>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</si>
  <si>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</si>
  <si>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</si>
  <si>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</si>
  <si>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</si>
  <si>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</si>
  <si>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</si>
  <si>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</si>
  <si>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</si>
  <si>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</si>
  <si>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</si>
  <si>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</si>
  <si>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</si>
  <si>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</si>
  <si>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</si>
  <si>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</si>
  <si>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</si>
  <si>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</si>
  <si>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</si>
  <si>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</si>
  <si>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</si>
  <si>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</si>
  <si>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</si>
  <si>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</si>
  <si>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</si>
  <si>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</si>
  <si>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</si>
  <si>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</si>
  <si>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</si>
  <si>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</si>
  <si>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</si>
  <si>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</si>
  <si>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</si>
  <si>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</si>
  <si>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</si>
  <si>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</si>
  <si>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</si>
  <si>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</si>
  <si>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</si>
  <si>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</si>
  <si>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</si>
  <si>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</si>
  <si>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</si>
  <si>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</si>
  <si>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</si>
  <si>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</si>
  <si>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</si>
  <si>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</si>
  <si>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</si>
  <si>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</si>
  <si>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</si>
  <si>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</si>
  <si>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</si>
  <si>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</si>
  <si>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</si>
  <si>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</si>
  <si>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</si>
  <si>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</si>
  <si>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</si>
  <si>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</si>
  <si>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</si>
  <si>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</si>
  <si>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</si>
  <si>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</si>
  <si>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</si>
  <si>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</si>
  <si>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</si>
  <si>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</si>
  <si>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</si>
  <si>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</si>
  <si>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</si>
  <si>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</si>
  <si>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</si>
  <si>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</si>
  <si>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</si>
  <si>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</si>
  <si>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</si>
  <si>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</si>
  <si>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</si>
  <si>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</si>
  <si>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</si>
  <si>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</si>
  <si>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</si>
  <si>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</si>
  <si>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</si>
  <si>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</si>
  <si>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</si>
  <si>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</si>
  <si>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</si>
  <si>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</si>
  <si>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</si>
  <si>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</si>
  <si>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</si>
  <si>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</si>
  <si>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</si>
  <si>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</si>
  <si>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</si>
  <si>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</si>
  <si>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</si>
  <si>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</si>
  <si>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</si>
  <si>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</si>
  <si>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</si>
  <si>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</si>
  <si>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</si>
  <si>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</si>
  <si>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</si>
  <si>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</si>
  <si>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</si>
  <si>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</si>
  <si>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</si>
  <si>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</si>
  <si>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</si>
  <si>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</si>
  <si>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</si>
  <si>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</si>
  <si>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</si>
  <si>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</si>
  <si>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</si>
  <si>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</si>
  <si>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</si>
  <si>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</si>
  <si>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</si>
  <si>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</si>
  <si>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</si>
  <si>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</si>
  <si>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</si>
  <si>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</si>
  <si>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</si>
  <si>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</si>
  <si>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</si>
  <si>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</si>
  <si>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</si>
  <si>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</si>
  <si>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</si>
  <si>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</si>
  <si>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</si>
  <si>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</si>
  <si>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</si>
  <si>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</si>
  <si>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</si>
  <si>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</si>
  <si>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</si>
  <si>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</si>
  <si>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</si>
  <si>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</si>
  <si>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</si>
  <si>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</si>
  <si>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</si>
  <si>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</si>
  <si>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</si>
  <si>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</si>
  <si>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</si>
  <si>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</si>
  <si>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</si>
  <si>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</si>
  <si>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</si>
  <si>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</si>
  <si>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</si>
  <si>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</si>
  <si>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</si>
  <si>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</si>
  <si>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</si>
  <si>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</si>
  <si>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</si>
  <si>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</si>
  <si>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</si>
  <si>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</si>
  <si>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</si>
  <si>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</si>
  <si>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</si>
  <si>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</si>
  <si>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</si>
  <si>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</si>
  <si>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</si>
  <si>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</si>
  <si>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</si>
  <si>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</si>
  <si>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</si>
  <si>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</si>
  <si>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</si>
  <si>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</si>
  <si>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</si>
  <si>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</si>
  <si>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</si>
  <si>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</si>
  <si>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</si>
  <si>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</si>
  <si>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</si>
  <si>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</si>
  <si>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</si>
  <si>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</si>
  <si>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</si>
  <si>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</si>
  <si>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</si>
  <si>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</si>
  <si>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</si>
  <si>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</si>
  <si>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</si>
  <si>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</si>
  <si>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</si>
  <si>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</si>
  <si>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</si>
  <si>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</si>
  <si>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</si>
  <si>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</si>
  <si>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</si>
  <si>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</si>
  <si>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</si>
  <si>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</si>
  <si>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</si>
  <si>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</si>
  <si>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</si>
  <si>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</si>
  <si>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</si>
  <si>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</si>
  <si>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</si>
  <si>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</si>
  <si>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</si>
  <si>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</si>
  <si>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</si>
  <si>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</si>
  <si>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</si>
  <si>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</si>
  <si>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</si>
  <si>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</si>
  <si>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</si>
  <si>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</si>
  <si>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</si>
  <si>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</si>
  <si>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</si>
  <si>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</si>
  <si>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</si>
  <si>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</si>
  <si>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</si>
  <si>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</si>
  <si>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</si>
  <si>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</si>
  <si>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</si>
  <si>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</si>
  <si>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</si>
  <si>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</si>
  <si>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</si>
  <si>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</si>
  <si>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</si>
  <si>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</si>
  <si>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</si>
  <si>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</si>
  <si>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</si>
  <si>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</si>
  <si>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</si>
  <si>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</si>
  <si>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</si>
  <si>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</si>
  <si>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</si>
  <si>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</si>
  <si>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</si>
  <si>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</si>
  <si>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</si>
  <si>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</si>
  <si>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</si>
  <si>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</si>
  <si>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</si>
  <si>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</si>
  <si>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</si>
  <si>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</si>
  <si>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</si>
  <si>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</si>
  <si>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</si>
  <si>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</si>
  <si>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</si>
  <si>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</si>
  <si>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</si>
  <si>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</si>
  <si>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</si>
  <si>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</si>
  <si>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</si>
  <si>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</si>
  <si>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</si>
  <si>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</si>
  <si>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</si>
  <si>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</si>
  <si>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</si>
  <si>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</si>
  <si>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</si>
  <si>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</si>
  <si>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</si>
  <si>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</si>
  <si>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</si>
  <si>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</si>
  <si>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</si>
  <si>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</si>
  <si>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</si>
  <si>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</si>
  <si>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</si>
  <si>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</si>
  <si>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</si>
  <si>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</si>
  <si>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</si>
  <si>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</si>
  <si>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</si>
  <si>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</si>
  <si>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</si>
  <si>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</si>
  <si>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</si>
  <si>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</si>
  <si>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</si>
  <si>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</si>
  <si>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</si>
  <si>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</si>
  <si>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</si>
  <si>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</si>
  <si>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</si>
  <si>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</si>
  <si>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</si>
  <si>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</si>
  <si>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</si>
  <si>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</si>
  <si>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</si>
  <si>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</si>
  <si>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</si>
  <si>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</si>
  <si>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</si>
  <si>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</si>
  <si>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</si>
  <si>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</si>
  <si>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</si>
  <si>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</si>
  <si>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</si>
  <si>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</si>
  <si>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</si>
  <si>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</si>
  <si>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</si>
  <si>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</si>
  <si>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</si>
  <si>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</si>
  <si>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</si>
  <si>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</si>
  <si>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</si>
  <si>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</si>
  <si>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</si>
  <si>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</si>
  <si>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</si>
  <si>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</si>
  <si>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</si>
  <si>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</si>
  <si>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</si>
  <si>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</si>
  <si>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</si>
  <si>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</si>
  <si>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</si>
  <si>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</si>
  <si>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</si>
  <si>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</si>
  <si>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</si>
  <si>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</si>
  <si>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</si>
  <si>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</si>
  <si>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</si>
  <si>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</si>
  <si>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</si>
  <si>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</si>
  <si>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</si>
  <si>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</si>
  <si>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</si>
  <si>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</si>
  <si>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</si>
  <si>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</si>
  <si>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</si>
  <si>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</si>
  <si>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</si>
  <si>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</si>
  <si>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</si>
  <si>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</si>
  <si>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</si>
  <si>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</si>
  <si>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</si>
  <si>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</si>
  <si>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</si>
  <si>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</si>
  <si>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</si>
  <si>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</si>
  <si>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</si>
  <si>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</si>
  <si>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</si>
  <si>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</si>
  <si>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</si>
  <si>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</si>
  <si>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</si>
  <si>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</si>
  <si>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</si>
  <si>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</si>
  <si>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</si>
  <si>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</si>
  <si>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</si>
  <si>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</si>
  <si>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</si>
  <si>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</si>
  <si>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</si>
  <si>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</si>
  <si>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</si>
  <si>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</si>
  <si>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</si>
  <si>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</si>
  <si>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</si>
  <si>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</si>
  <si>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</si>
  <si>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</si>
  <si>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</si>
  <si>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</si>
  <si>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</si>
  <si>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</si>
  <si>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</si>
  <si>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</si>
  <si>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</si>
  <si>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</si>
  <si>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</si>
  <si>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</si>
  <si>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</si>
  <si>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</si>
  <si>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</si>
  <si>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</si>
  <si>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</si>
  <si>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</si>
  <si>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</si>
  <si>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</si>
  <si>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</si>
  <si>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</si>
  <si>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</si>
  <si>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</si>
  <si>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</si>
  <si>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</si>
  <si>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</si>
  <si>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</si>
  <si>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</si>
  <si>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</si>
  <si>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</si>
  <si>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</si>
  <si>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</si>
  <si>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</si>
  <si>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</si>
  <si>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</si>
  <si>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</si>
  <si>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</si>
  <si>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</si>
  <si>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</si>
  <si>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</si>
  <si>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</si>
  <si>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</si>
  <si>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</si>
  <si>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</si>
  <si>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</si>
  <si>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</si>
  <si>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</si>
  <si>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</si>
  <si>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</si>
  <si>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</si>
  <si>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</si>
  <si>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</si>
  <si>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</si>
  <si>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</si>
  <si>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</si>
  <si>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</si>
  <si>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</si>
  <si>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</si>
  <si>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</si>
  <si>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</si>
  <si>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</si>
  <si>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</si>
  <si>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</si>
  <si>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</si>
  <si>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</si>
  <si>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</si>
  <si>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</si>
  <si>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</si>
  <si>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</si>
  <si>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</si>
  <si>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</si>
  <si>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</si>
  <si>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</si>
  <si>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</si>
  <si>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</si>
  <si>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</si>
  <si>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</si>
  <si>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</si>
  <si>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</si>
  <si>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</si>
  <si>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</si>
  <si>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</si>
  <si>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</si>
  <si>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</si>
  <si>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</si>
  <si>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</si>
  <si>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</si>
  <si>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</si>
  <si>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</si>
  <si>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</si>
  <si>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</si>
  <si>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</si>
  <si>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</si>
  <si>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</si>
  <si>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</si>
  <si>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</si>
  <si>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</si>
  <si>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</si>
  <si>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</si>
  <si>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</si>
  <si>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</si>
  <si>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</si>
  <si>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</si>
  <si>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</si>
  <si>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</si>
  <si>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</si>
  <si>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</si>
  <si>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</si>
  <si>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</si>
  <si>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</si>
  <si>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</si>
  <si>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</si>
  <si>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</si>
  <si>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</si>
  <si>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</si>
  <si>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</si>
  <si>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</si>
  <si>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</si>
  <si>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</si>
  <si>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</si>
  <si>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</si>
  <si>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</si>
  <si>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</si>
  <si>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</si>
  <si>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</si>
  <si>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</si>
  <si>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</si>
  <si>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</si>
  <si>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</si>
  <si>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</si>
  <si>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</si>
  <si>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</si>
  <si>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</si>
  <si>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</si>
  <si>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</si>
  <si>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</si>
  <si>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</si>
  <si>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</si>
  <si>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</si>
  <si>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</si>
  <si>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</si>
  <si>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</si>
  <si>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</si>
  <si>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</si>
  <si>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</si>
  <si>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</si>
  <si>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</si>
  <si>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</si>
  <si>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</si>
  <si>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</si>
  <si>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</si>
  <si>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</si>
  <si>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</si>
  <si>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</si>
  <si>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</si>
  <si>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</si>
  <si>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</si>
  <si>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</si>
  <si>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</si>
  <si>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</si>
  <si>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</si>
  <si>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</si>
  <si>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</si>
  <si>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</si>
  <si>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</si>
  <si>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</si>
  <si>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</si>
  <si>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</si>
  <si>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</si>
  <si>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</si>
  <si>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</si>
  <si>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</si>
  <si>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</si>
  <si>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</si>
  <si>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</si>
  <si>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</si>
  <si>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</si>
  <si>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</si>
  <si>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</si>
  <si>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</si>
  <si>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</si>
  <si>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</si>
  <si>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</si>
  <si>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</si>
  <si>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</si>
  <si>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</si>
  <si>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</si>
  <si>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</si>
  <si>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</si>
  <si>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</si>
  <si>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</si>
  <si>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</si>
  <si>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</si>
  <si>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</si>
  <si>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</si>
  <si>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</si>
  <si>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</si>
  <si>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</si>
  <si>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</si>
  <si>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</si>
  <si>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</si>
  <si>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</si>
  <si>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</si>
  <si>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</si>
  <si>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</si>
  <si>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</si>
  <si>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</si>
  <si>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</si>
  <si>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</si>
  <si>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</si>
  <si>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</si>
  <si>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</si>
  <si>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</si>
  <si>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</si>
  <si>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</si>
  <si>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</si>
  <si>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</si>
  <si>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</si>
  <si>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</si>
  <si>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</si>
  <si>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</si>
  <si>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</si>
  <si>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</si>
  <si>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</si>
  <si>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</si>
  <si>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</si>
  <si>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</si>
  <si>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</si>
  <si>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</si>
  <si>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</si>
  <si>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</si>
  <si>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</si>
  <si>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</si>
  <si>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</si>
  <si>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</si>
  <si>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</si>
  <si>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</si>
  <si>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</si>
  <si>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</si>
  <si>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</si>
  <si>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</si>
  <si>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</si>
  <si>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</si>
  <si>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</si>
  <si>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</si>
  <si>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</si>
  <si>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</si>
  <si>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</si>
  <si>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</si>
  <si>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</si>
  <si>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</si>
  <si>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</si>
  <si>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</si>
  <si>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</si>
  <si>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</si>
  <si>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</si>
  <si>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</si>
  <si>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</si>
  <si>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</si>
  <si>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</si>
  <si>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</si>
  <si>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</si>
  <si>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</si>
  <si>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</si>
  <si>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</si>
  <si>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</si>
  <si>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</si>
  <si>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</si>
  <si>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</si>
  <si>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</si>
  <si>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</si>
  <si>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</si>
  <si>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</si>
  <si>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</si>
  <si>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</si>
  <si>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</si>
  <si>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</si>
  <si>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</si>
  <si>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</si>
  <si>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</si>
  <si>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</si>
  <si>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</si>
  <si>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</si>
  <si>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</si>
  <si>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</si>
  <si>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</si>
  <si>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</si>
  <si>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</si>
  <si>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</si>
  <si>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</si>
  <si>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</si>
  <si>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</si>
  <si>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</si>
  <si>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</si>
  <si>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</si>
  <si>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</si>
  <si>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</si>
  <si>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</si>
  <si>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</si>
  <si>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</si>
  <si>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</si>
  <si>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</si>
  <si>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</si>
  <si>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</si>
  <si>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</si>
  <si>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</si>
  <si>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</si>
  <si>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</si>
  <si>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</si>
  <si>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</si>
  <si>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</si>
  <si>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</si>
  <si>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</si>
  <si>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</si>
  <si>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</si>
  <si>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</si>
  <si>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</si>
  <si>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</si>
  <si>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</si>
  <si>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</si>
  <si>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</si>
  <si>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</si>
  <si>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</si>
  <si>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</si>
  <si>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</si>
  <si>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</si>
  <si>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</si>
  <si>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</si>
  <si>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</si>
  <si>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</si>
  <si>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</si>
  <si>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</si>
  <si>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</si>
  <si>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</si>
  <si>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</si>
  <si>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</si>
  <si>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</si>
  <si>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</si>
  <si>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</si>
  <si>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</si>
  <si>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</si>
  <si>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</si>
  <si>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</si>
  <si>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</si>
  <si>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</si>
  <si>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</si>
  <si>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</si>
  <si>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</si>
  <si>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</si>
  <si>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</si>
  <si>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</si>
  <si>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</si>
  <si>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</si>
  <si>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</si>
  <si>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</si>
  <si>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</si>
  <si>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</si>
  <si>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</si>
  <si>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</si>
  <si>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</si>
  <si>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</si>
  <si>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</si>
  <si>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</si>
  <si>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</si>
  <si>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</si>
  <si>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</si>
  <si>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</si>
  <si>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</si>
  <si>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</si>
  <si>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</si>
  <si>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</si>
  <si>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</si>
  <si>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</si>
  <si>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</si>
  <si>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</si>
  <si>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</si>
  <si>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</si>
  <si>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</si>
  <si>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</si>
  <si>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</si>
  <si>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</si>
  <si>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</si>
  <si>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</si>
  <si>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</si>
  <si>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</si>
  <si>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</si>
  <si>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</si>
  <si>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</si>
  <si>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</si>
  <si>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</si>
  <si>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</si>
  <si>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</si>
  <si>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</si>
  <si>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</si>
  <si>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</si>
  <si>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</si>
  <si>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</si>
  <si>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</si>
  <si>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</si>
  <si>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</si>
  <si>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</si>
  <si>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</si>
  <si>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</si>
  <si>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</si>
  <si>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</si>
  <si>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</si>
  <si>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</si>
  <si>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</si>
  <si>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</si>
  <si>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</si>
  <si>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</si>
  <si>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</si>
  <si>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</si>
  <si>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</si>
  <si>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</si>
  <si>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</si>
  <si>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</si>
  <si>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</si>
  <si>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</si>
  <si>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</si>
  <si>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</si>
  <si>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</si>
  <si>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</si>
  <si>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</si>
  <si>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</si>
  <si>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</si>
  <si>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</si>
  <si>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</si>
  <si>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</si>
  <si>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</si>
  <si>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</si>
  <si>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</si>
  <si>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</si>
  <si>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</si>
  <si>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</si>
  <si>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</si>
  <si>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</si>
  <si>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</si>
  <si>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</si>
  <si>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</si>
  <si>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</si>
  <si>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</si>
  <si>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</si>
  <si>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</si>
  <si>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</si>
  <si>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</si>
  <si>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</si>
  <si>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</si>
  <si>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</si>
  <si>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</si>
  <si>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</si>
  <si>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</si>
  <si>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</si>
  <si>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</si>
  <si>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</si>
  <si>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</si>
  <si>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</si>
  <si>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</si>
  <si>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</si>
  <si>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</si>
  <si>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</si>
  <si>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</si>
  <si>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</si>
  <si>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</si>
  <si>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</si>
  <si>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</si>
  <si>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</si>
  <si>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</si>
  <si>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</si>
  <si>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</si>
  <si>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</si>
  <si>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</si>
  <si>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</si>
  <si>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</si>
  <si>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</si>
  <si>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</si>
  <si>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</si>
  <si>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</si>
  <si>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</si>
  <si>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</si>
  <si>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</si>
  <si>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</si>
  <si>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</si>
  <si>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</si>
  <si>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</si>
  <si>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</si>
  <si>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</si>
  <si>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</si>
  <si>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</si>
  <si>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</si>
  <si>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</si>
  <si>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</si>
  <si>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</si>
  <si>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</si>
  <si>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</si>
  <si>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</si>
  <si>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</si>
  <si>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</si>
  <si>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</si>
  <si>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</si>
  <si>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</si>
  <si>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</si>
  <si>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</si>
  <si>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</si>
  <si>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</si>
  <si>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</si>
  <si>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</si>
  <si>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</si>
  <si>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</si>
  <si>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</si>
  <si>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</si>
  <si>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</si>
  <si>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</si>
  <si>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</si>
  <si>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</si>
  <si>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</si>
  <si>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</si>
  <si>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</si>
  <si>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</si>
  <si>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</si>
  <si>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</si>
  <si>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</si>
  <si>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</si>
  <si>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</si>
  <si>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</si>
  <si>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</si>
  <si>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</si>
  <si>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</si>
  <si>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</si>
  <si>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</si>
  <si>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</si>
  <si>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</si>
  <si>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</si>
  <si>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</si>
  <si>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</si>
  <si>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</si>
  <si>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</si>
  <si>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</si>
  <si>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</si>
  <si>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</si>
  <si>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</si>
  <si>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</si>
  <si>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</si>
  <si>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</si>
  <si>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</si>
  <si>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</si>
  <si>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</si>
  <si>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</si>
  <si>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</si>
  <si>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</si>
  <si>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</si>
  <si>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</si>
  <si>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</si>
  <si>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</si>
  <si>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</si>
  <si>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</si>
  <si>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</si>
  <si>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</si>
  <si>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</si>
  <si>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</si>
  <si>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</si>
  <si>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</si>
  <si>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</si>
  <si>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</si>
  <si>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</si>
  <si>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</si>
  <si>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</si>
  <si>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</si>
  <si>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</si>
  <si>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</si>
  <si>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</si>
  <si>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</si>
  <si>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</si>
  <si>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</si>
  <si>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</si>
  <si>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</si>
  <si>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</si>
  <si>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</si>
  <si>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</si>
  <si>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</si>
  <si>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</si>
  <si>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</si>
  <si>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</si>
  <si>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</si>
  <si>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</si>
  <si>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</si>
  <si>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</si>
  <si>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</si>
  <si>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</si>
  <si>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</si>
  <si>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</si>
  <si>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</si>
  <si>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</si>
  <si>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</si>
  <si>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</si>
  <si>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</si>
  <si>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</si>
  <si>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</si>
  <si>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</si>
  <si>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</si>
  <si>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</si>
  <si>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</si>
  <si>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</si>
  <si>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</si>
  <si>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</si>
  <si>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</si>
  <si>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</si>
  <si>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</si>
  <si>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</si>
  <si>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</si>
  <si>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</si>
  <si>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</si>
  <si>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</si>
  <si>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</si>
  <si>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</si>
  <si>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</si>
  <si>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</si>
  <si>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</si>
  <si>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</si>
  <si>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</si>
  <si>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</si>
  <si>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</si>
  <si>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</si>
  <si>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</si>
  <si>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</si>
  <si>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</si>
  <si>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</si>
  <si>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</si>
  <si>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</si>
  <si>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</si>
  <si>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</si>
  <si>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</si>
  <si>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</si>
  <si>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</si>
  <si>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</si>
  <si>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</si>
  <si>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</si>
  <si>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</si>
  <si>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</si>
  <si>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</si>
  <si>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</si>
  <si>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</si>
  <si>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</si>
  <si>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</si>
  <si>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</si>
  <si>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</si>
  <si>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</si>
  <si>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</si>
  <si>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</si>
  <si>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</si>
  <si>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</si>
  <si>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</si>
  <si>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</si>
  <si>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</si>
  <si>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</si>
  <si>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</si>
  <si>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</si>
  <si>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</si>
  <si>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</si>
  <si>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</si>
  <si>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</si>
  <si>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</si>
  <si>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</si>
  <si>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</si>
  <si>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</si>
  <si>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</si>
  <si>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</si>
  <si>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</si>
  <si>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</si>
  <si>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</si>
  <si>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</si>
  <si>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</si>
  <si>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</si>
  <si>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</si>
  <si>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</si>
  <si>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</si>
  <si>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</si>
  <si>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</si>
  <si>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</si>
  <si>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</si>
  <si>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</si>
  <si>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</si>
  <si>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</si>
  <si>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</si>
  <si>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</si>
  <si>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</si>
  <si>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</si>
  <si>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</si>
  <si>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</si>
  <si>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</si>
  <si>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</si>
  <si>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</si>
  <si>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</si>
  <si>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</si>
  <si>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</si>
  <si>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</si>
  <si>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</si>
  <si>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</si>
  <si>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</si>
  <si>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</si>
  <si>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</si>
  <si>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</si>
  <si>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</si>
  <si>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</si>
  <si>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</si>
  <si>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</si>
  <si>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</si>
  <si>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</si>
  <si>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</si>
  <si>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</si>
  <si>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</si>
  <si>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</si>
  <si>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</si>
  <si>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</si>
  <si>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</si>
  <si>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</si>
  <si>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</si>
  <si>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</si>
  <si>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</si>
  <si>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</si>
  <si>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</si>
  <si>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</si>
  <si>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</si>
  <si>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</si>
  <si>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</si>
  <si>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</si>
  <si>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</si>
  <si>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</si>
  <si>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</si>
  <si>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</si>
  <si>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</si>
  <si>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</si>
  <si>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</si>
  <si>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</si>
  <si>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</si>
  <si>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</si>
  <si>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</si>
  <si>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</si>
  <si>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</si>
  <si>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</si>
  <si>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</si>
  <si>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</si>
  <si>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</si>
  <si>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</si>
  <si>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</si>
  <si>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</si>
  <si>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</si>
  <si>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</si>
  <si>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</si>
  <si>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</si>
  <si>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</si>
  <si>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</si>
  <si>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</si>
  <si>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</si>
  <si>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</si>
  <si>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</si>
  <si>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</si>
  <si>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</si>
  <si>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</si>
  <si>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</si>
  <si>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</si>
  <si>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</si>
  <si>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</si>
  <si>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</si>
  <si>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</si>
  <si>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</si>
  <si>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</si>
  <si>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</si>
  <si>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</si>
  <si>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</si>
  <si>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</si>
  <si>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</si>
  <si>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</si>
  <si>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</si>
  <si>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</si>
  <si>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</si>
  <si>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</si>
  <si>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</si>
  <si>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</si>
  <si>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</si>
  <si>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</si>
  <si>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</si>
  <si>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</si>
  <si>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</si>
  <si>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</si>
  <si>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</si>
  <si>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</si>
  <si>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</si>
  <si>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</si>
  <si>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</si>
  <si>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</si>
  <si>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</si>
  <si>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</si>
  <si>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</si>
  <si>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</si>
  <si>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</si>
  <si>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</si>
  <si>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</si>
  <si>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</si>
  <si>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</si>
  <si>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</si>
  <si>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</si>
  <si>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</si>
  <si>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</si>
  <si>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</si>
  <si>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</si>
  <si>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</si>
  <si>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</si>
  <si>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</si>
  <si>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</si>
  <si>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</si>
  <si>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</si>
  <si>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</si>
  <si>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</si>
  <si>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</si>
  <si>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</si>
  <si>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</si>
  <si>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</si>
  <si>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</si>
  <si>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</si>
  <si>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</si>
  <si>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</si>
  <si>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</si>
  <si>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</si>
  <si>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</si>
  <si>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</si>
  <si>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</si>
  <si>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</si>
  <si>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</si>
  <si>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</si>
  <si>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</si>
  <si>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</si>
  <si>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</si>
  <si>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</si>
  <si>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</si>
  <si>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</si>
  <si>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</si>
  <si>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</si>
  <si>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</si>
  <si>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</si>
  <si>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</si>
  <si>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</si>
  <si>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</si>
  <si>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</si>
  <si>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</si>
  <si>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</si>
  <si>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</si>
  <si>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</si>
  <si>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</si>
  <si>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</si>
  <si>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</si>
  <si>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</si>
  <si>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</si>
  <si>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</si>
  <si>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</si>
  <si>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</si>
  <si>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</si>
  <si>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</si>
  <si>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</si>
  <si>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</si>
  <si>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</si>
  <si>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</si>
  <si>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</si>
  <si>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</si>
  <si>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</si>
  <si>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</si>
  <si>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</si>
  <si>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</si>
  <si>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</si>
  <si>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</si>
  <si>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</si>
  <si>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</si>
  <si>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</si>
  <si>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</si>
  <si>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</si>
  <si>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</si>
  <si>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</si>
  <si>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</si>
  <si>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</si>
  <si>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</si>
  <si>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</si>
  <si>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</si>
  <si>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</si>
  <si>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</si>
  <si>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</si>
  <si>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</si>
  <si>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</si>
  <si>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</si>
  <si>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</si>
  <si>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</si>
  <si>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</si>
  <si>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</si>
  <si>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</si>
  <si>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</si>
  <si>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</si>
  <si>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</si>
  <si>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</si>
  <si>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</si>
  <si>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</si>
  <si>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</si>
  <si>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</si>
  <si>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</si>
  <si>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</si>
  <si>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</si>
  <si>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</si>
  <si>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</si>
  <si>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</si>
  <si>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</si>
  <si>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</si>
  <si>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</si>
  <si>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</si>
  <si>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</si>
  <si>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</si>
  <si>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</si>
  <si>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</si>
  <si>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</si>
  <si>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</si>
  <si>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</si>
  <si>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</si>
  <si>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</si>
  <si>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</si>
  <si>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</si>
  <si>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</si>
  <si>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</si>
  <si>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</si>
  <si>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</si>
  <si>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</si>
  <si>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</si>
  <si>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</si>
  <si>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</si>
  <si>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</si>
  <si>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</si>
  <si>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</si>
  <si>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</si>
  <si>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</si>
  <si>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</si>
  <si>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</si>
  <si>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</si>
  <si>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</si>
  <si>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</si>
  <si>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</si>
  <si>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</si>
  <si>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</si>
  <si>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</si>
  <si>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</si>
  <si>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</si>
  <si>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</si>
  <si>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</si>
  <si>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</si>
  <si>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</si>
  <si>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</si>
  <si>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</si>
  <si>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</si>
  <si>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</si>
  <si>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</si>
  <si>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</si>
  <si>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</si>
  <si>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</si>
  <si>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</si>
  <si>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</si>
  <si>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</si>
  <si>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</si>
  <si>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</si>
  <si>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</si>
  <si>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</si>
  <si>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</si>
  <si>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</si>
  <si>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</si>
  <si>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</si>
  <si>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</si>
  <si>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</si>
  <si>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</si>
  <si>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</si>
  <si>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</si>
  <si>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</si>
  <si>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</si>
  <si>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</si>
  <si>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</si>
  <si>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</si>
  <si>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</si>
  <si>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</si>
  <si>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</si>
  <si>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</si>
  <si>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</si>
  <si>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</si>
  <si>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</si>
  <si>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</si>
  <si>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</si>
  <si>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</si>
  <si>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</si>
  <si>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</si>
  <si>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</si>
  <si>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</si>
  <si>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</si>
  <si>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</si>
  <si>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</si>
  <si>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</si>
  <si>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</si>
  <si>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</si>
  <si>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</si>
  <si>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</si>
  <si>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</si>
  <si>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</si>
  <si>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</si>
  <si>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</si>
  <si>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</si>
  <si>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</si>
  <si>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</si>
  <si>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</si>
  <si>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</si>
  <si>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</si>
  <si>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</si>
  <si>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</si>
  <si>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</si>
  <si>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</si>
  <si>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</si>
  <si>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</si>
  <si>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</si>
  <si>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</si>
  <si>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</si>
  <si>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</si>
  <si>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</si>
  <si>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</si>
  <si>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</si>
  <si>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</si>
  <si>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</si>
  <si>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</si>
  <si>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</si>
  <si>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</si>
  <si>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</si>
  <si>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</si>
  <si>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</si>
  <si>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</si>
  <si>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</si>
  <si>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</si>
  <si>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</si>
  <si>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</si>
  <si>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</si>
  <si>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</si>
  <si>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</si>
  <si>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</si>
  <si>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</si>
  <si>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</si>
  <si>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</si>
  <si>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</si>
  <si>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</si>
  <si>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</si>
  <si>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</si>
  <si>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</si>
  <si>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</si>
  <si>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</si>
  <si>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</si>
  <si>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</si>
  <si>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</si>
  <si>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</si>
  <si>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</si>
  <si>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</si>
  <si>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</si>
  <si>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</si>
  <si>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</si>
  <si>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</si>
  <si>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</si>
  <si>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</si>
  <si>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</si>
  <si>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</si>
  <si>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</si>
  <si>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</si>
  <si>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</si>
  <si>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</si>
  <si>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</si>
  <si>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</si>
  <si>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</si>
  <si>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</si>
  <si>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</si>
  <si>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</si>
  <si>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</si>
  <si>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</si>
  <si>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</si>
  <si>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</si>
  <si>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</si>
  <si>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</si>
  <si>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</si>
  <si>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</si>
  <si>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</si>
  <si>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</si>
  <si>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</si>
  <si>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</si>
  <si>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</si>
  <si>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</si>
  <si>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</si>
  <si>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</si>
  <si>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</si>
  <si>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</si>
  <si>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</si>
  <si>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</si>
  <si>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</si>
  <si>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</si>
  <si>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</si>
  <si>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</si>
  <si>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</si>
  <si>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</si>
  <si>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</si>
  <si>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</si>
  <si>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</si>
  <si>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</si>
  <si>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</si>
  <si>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</si>
  <si>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</si>
  <si>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</si>
  <si>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</si>
  <si>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</si>
  <si>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</si>
  <si>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</si>
  <si>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</si>
  <si>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</si>
  <si>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</si>
  <si>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</si>
  <si>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</si>
  <si>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</si>
  <si>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</si>
  <si>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</si>
  <si>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</si>
  <si>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</si>
  <si>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</si>
  <si>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</si>
  <si>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</si>
  <si>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</si>
  <si>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</si>
  <si>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</si>
  <si>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</si>
  <si>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</si>
  <si>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</si>
  <si>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</si>
  <si>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</si>
  <si>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</si>
  <si>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</si>
  <si>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</si>
  <si>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</si>
  <si>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</si>
  <si>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</si>
  <si>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</si>
  <si>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</si>
  <si>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</si>
  <si>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</si>
  <si>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</si>
  <si>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</si>
  <si>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</si>
  <si>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</si>
  <si>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</si>
  <si>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</si>
  <si>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</si>
  <si>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</si>
  <si>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</si>
  <si>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</si>
  <si>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</si>
  <si>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</si>
  <si>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</si>
  <si>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</si>
  <si>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</si>
  <si>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</si>
  <si>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</si>
  <si>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</si>
  <si>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</si>
  <si>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</si>
  <si>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</si>
  <si>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</si>
  <si>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</si>
  <si>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</si>
  <si>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</si>
  <si>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</si>
  <si>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</si>
  <si>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</si>
  <si>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</si>
  <si>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</si>
  <si>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</si>
  <si>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</si>
  <si>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</si>
  <si>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</si>
  <si>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</si>
  <si>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</si>
  <si>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</si>
  <si>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</si>
  <si>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</si>
  <si>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</si>
  <si>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</si>
  <si>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</si>
  <si>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</si>
  <si>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</si>
  <si>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</si>
  <si>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</si>
  <si>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</si>
  <si>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</si>
  <si>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</si>
  <si>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</si>
  <si>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</si>
  <si>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</si>
  <si>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</si>
  <si>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</si>
  <si>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</si>
  <si>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</si>
  <si>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</si>
  <si>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</si>
  <si>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</si>
  <si>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</si>
  <si>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</si>
  <si>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</si>
  <si>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</si>
  <si>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</si>
  <si>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</si>
  <si>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</si>
  <si>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</si>
  <si>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</si>
  <si>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</si>
  <si>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</si>
  <si>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</si>
  <si>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</si>
  <si>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</si>
  <si>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</si>
  <si>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</si>
  <si>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</si>
  <si>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</si>
  <si>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</si>
  <si>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</si>
  <si>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</si>
  <si>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</si>
  <si>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</si>
  <si>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</si>
  <si>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</si>
  <si>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</si>
  <si>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</si>
  <si>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</si>
  <si>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</si>
  <si>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</si>
  <si>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</si>
  <si>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</si>
  <si>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</si>
  <si>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</si>
  <si>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</si>
  <si>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</si>
  <si>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</si>
  <si>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</si>
  <si>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</si>
  <si>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</si>
  <si>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</si>
  <si>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</si>
  <si>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</si>
  <si>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</si>
  <si>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</si>
  <si>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</si>
  <si>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</si>
  <si>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</si>
  <si>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</si>
  <si>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</si>
  <si>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</si>
  <si>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</si>
  <si>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</si>
  <si>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</si>
  <si>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</si>
  <si>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</si>
  <si>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</si>
  <si>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</si>
  <si>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</si>
  <si>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</si>
  <si>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</si>
  <si>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</si>
  <si>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</si>
  <si>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</si>
  <si>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</si>
  <si>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</si>
  <si>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</si>
  <si>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</si>
  <si>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</si>
  <si>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</si>
  <si>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</si>
  <si>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</si>
  <si>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</si>
  <si>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</si>
  <si>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</si>
  <si>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</si>
  <si>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</si>
  <si>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</si>
  <si>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</si>
  <si>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</si>
  <si>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</si>
  <si>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</si>
  <si>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</si>
  <si>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</si>
  <si>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</si>
  <si>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</si>
  <si>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</si>
  <si>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</si>
  <si>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</si>
  <si>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</si>
  <si>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</si>
  <si>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</si>
  <si>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</si>
  <si>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</si>
  <si>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</si>
  <si>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</si>
  <si>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</si>
  <si>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</si>
  <si>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</si>
  <si>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</si>
  <si>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</si>
  <si>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</si>
  <si>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</si>
  <si>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</si>
  <si>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</si>
  <si>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</si>
  <si>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</si>
  <si>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</si>
  <si>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</si>
  <si>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</si>
  <si>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</si>
  <si>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</si>
  <si>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</si>
  <si>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</si>
  <si>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</si>
  <si>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</si>
  <si>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</si>
  <si>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</si>
  <si>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</si>
  <si>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</si>
  <si>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</si>
  <si>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</si>
  <si>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</si>
  <si>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</si>
  <si>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</si>
  <si>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</si>
  <si>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</si>
  <si>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</si>
  <si>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</si>
  <si>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</si>
  <si>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</si>
  <si>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</si>
  <si>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</si>
  <si>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</si>
  <si>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</si>
  <si>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</si>
  <si>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</si>
  <si>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</si>
  <si>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</si>
  <si>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</si>
  <si>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</si>
  <si>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</si>
  <si>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</si>
  <si>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</si>
  <si>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</si>
  <si>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</si>
  <si>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</si>
  <si>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</si>
  <si>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</si>
  <si>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</si>
  <si>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</si>
  <si>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</si>
  <si>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</si>
  <si>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</si>
  <si>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</si>
  <si>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</si>
  <si>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</si>
  <si>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</si>
  <si>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</si>
  <si>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</si>
  <si>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</si>
  <si>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</si>
  <si>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</si>
  <si>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</si>
  <si>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</si>
  <si>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</si>
  <si>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</si>
  <si>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</si>
  <si>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</si>
  <si>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</si>
  <si>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</si>
  <si>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</si>
  <si>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</si>
  <si>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</si>
  <si>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</si>
  <si>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</si>
  <si>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</si>
  <si>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</si>
  <si>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</si>
  <si>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</si>
  <si>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</si>
  <si>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</si>
  <si>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</si>
  <si>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</si>
  <si>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</si>
  <si>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</si>
  <si>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</si>
  <si>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</si>
  <si>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</si>
  <si>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</si>
  <si>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</si>
  <si>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</si>
  <si>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</si>
  <si>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</si>
  <si>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</si>
  <si>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</si>
  <si>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</si>
  <si>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</si>
  <si>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</si>
  <si>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</si>
  <si>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</si>
  <si>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</si>
  <si>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</si>
  <si>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</si>
  <si>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</si>
  <si>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</si>
  <si>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</si>
  <si>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</si>
  <si>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</si>
  <si>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</si>
  <si>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</si>
  <si>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</si>
  <si>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</si>
  <si>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</si>
  <si>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</si>
  <si>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</si>
  <si>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</si>
  <si>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</si>
  <si>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</si>
  <si>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</si>
  <si>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</si>
  <si>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</si>
  <si>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</si>
  <si>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</si>
  <si>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</si>
  <si>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</si>
  <si>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</si>
  <si>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</si>
  <si>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</si>
  <si>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</si>
  <si>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</si>
  <si>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</si>
  <si>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</si>
  <si>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</si>
  <si>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</si>
  <si>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</si>
  <si>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</si>
  <si>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</si>
  <si>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</si>
  <si>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</si>
  <si>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</si>
  <si>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</si>
  <si>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</si>
  <si>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</si>
  <si>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</si>
  <si>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</si>
  <si>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</si>
  <si>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</si>
  <si>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</si>
  <si>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</si>
  <si>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</si>
  <si>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</si>
  <si>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</si>
  <si>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</si>
  <si>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</si>
  <si>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</si>
  <si>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</si>
  <si>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</si>
  <si>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</si>
  <si>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</si>
  <si>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</si>
  <si>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</si>
  <si>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</si>
  <si>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</si>
  <si>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</si>
  <si>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</si>
  <si>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</si>
  <si>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</si>
  <si>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</si>
  <si>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</si>
  <si>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</si>
  <si>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</si>
  <si>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</si>
  <si>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</si>
  <si>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</si>
  <si>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</si>
  <si>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</si>
  <si>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</si>
  <si>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</si>
  <si>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</si>
  <si>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</si>
  <si>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</si>
  <si>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</si>
  <si>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</si>
  <si>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</si>
  <si>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</si>
  <si>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</si>
  <si>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</si>
  <si>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</si>
  <si>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</si>
  <si>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</si>
  <si>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</si>
  <si>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</si>
  <si>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</si>
  <si>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</si>
  <si>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</si>
  <si>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</si>
  <si>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</si>
  <si>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</si>
  <si>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</si>
  <si>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</si>
  <si>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</si>
  <si>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</si>
  <si>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</si>
  <si>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</si>
  <si>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</si>
  <si>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</si>
  <si>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</si>
  <si>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</si>
  <si>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</si>
  <si>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</si>
  <si>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</si>
  <si>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</si>
  <si>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</si>
  <si>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</si>
  <si>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</si>
  <si>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</si>
  <si>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</si>
  <si>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</si>
  <si>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</si>
  <si>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</si>
  <si>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</si>
  <si>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</si>
  <si>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</si>
  <si>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</si>
  <si>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</si>
  <si>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</si>
  <si>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</si>
  <si>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</si>
  <si>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</si>
  <si>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</si>
  <si>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</si>
  <si>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</si>
  <si>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</si>
  <si>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</si>
  <si>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</si>
  <si>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</si>
  <si>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</si>
  <si>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</si>
  <si>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</si>
  <si>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</si>
  <si>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</si>
  <si>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</si>
  <si>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</si>
  <si>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</si>
  <si>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</si>
  <si>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</si>
  <si>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</si>
  <si>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</si>
  <si>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</si>
  <si>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</si>
  <si>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</si>
  <si>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</si>
  <si>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</si>
  <si>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</si>
  <si>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</si>
  <si>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</si>
  <si>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</si>
  <si>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</si>
  <si>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</si>
  <si>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</si>
  <si>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</si>
  <si>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</si>
  <si>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</si>
  <si>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</si>
  <si>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</si>
  <si>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</si>
  <si>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</si>
  <si>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</si>
  <si>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</si>
  <si>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</si>
  <si>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</si>
  <si>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</si>
  <si>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</si>
  <si>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</si>
  <si>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</si>
  <si>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</si>
  <si>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</si>
  <si>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</si>
  <si>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</si>
  <si>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</si>
  <si>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</si>
  <si>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</si>
  <si>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</si>
  <si>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</si>
  <si>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</si>
  <si>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</si>
  <si>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</si>
  <si>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</si>
  <si>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</si>
  <si>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</si>
  <si>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</si>
  <si>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</si>
  <si>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</si>
  <si>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</si>
  <si>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</si>
  <si>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</si>
  <si>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</si>
  <si>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</si>
  <si>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</si>
  <si>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</si>
  <si>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</si>
  <si>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</si>
  <si>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</si>
  <si>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</si>
  <si>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</si>
  <si>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</si>
  <si>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</si>
  <si>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</si>
  <si>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</si>
  <si>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</si>
  <si>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</si>
  <si>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</si>
  <si>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</si>
  <si>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</si>
  <si>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</si>
  <si>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</si>
  <si>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</si>
  <si>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</si>
  <si>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</si>
  <si>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</si>
  <si>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</si>
  <si>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</si>
  <si>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</si>
  <si>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</si>
  <si>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</si>
  <si>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</si>
  <si>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</si>
  <si>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</si>
  <si>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</si>
  <si>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</si>
  <si>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</si>
  <si>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</si>
  <si>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</si>
  <si>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</si>
  <si>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</si>
  <si>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</si>
  <si>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</si>
  <si>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</si>
  <si>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</si>
  <si>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</si>
  <si>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</si>
  <si>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</si>
  <si>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</si>
  <si>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</si>
  <si>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</si>
  <si>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</si>
  <si>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</si>
  <si>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</si>
  <si>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</si>
  <si>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</si>
  <si>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</si>
  <si>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</si>
  <si>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</si>
  <si>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</si>
  <si>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</si>
  <si>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</si>
  <si>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</si>
  <si>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</si>
  <si>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</si>
  <si>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</si>
  <si>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</si>
  <si>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</si>
  <si>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</si>
  <si>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</si>
  <si>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</si>
  <si>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</si>
  <si>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</si>
  <si>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</si>
  <si>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</si>
  <si>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</si>
  <si>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</si>
  <si>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</si>
  <si>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</si>
  <si>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</si>
  <si>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</si>
  <si>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</si>
  <si>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</si>
  <si>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</si>
  <si>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</si>
  <si>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</si>
  <si>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</si>
  <si>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</si>
  <si>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</si>
  <si>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</si>
  <si>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</si>
  <si>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</si>
  <si>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</si>
  <si>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</si>
  <si>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</si>
  <si>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</si>
  <si>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</si>
  <si>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</si>
  <si>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</si>
  <si>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</si>
  <si>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</si>
  <si>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</si>
  <si>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</si>
  <si>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</si>
  <si>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</si>
  <si>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</si>
  <si>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</si>
  <si>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</si>
  <si>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</si>
  <si>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</si>
  <si>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</si>
  <si>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</si>
  <si>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</si>
  <si>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</si>
  <si>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</si>
  <si>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</si>
  <si>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</si>
  <si>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</si>
  <si>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</si>
  <si>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</si>
  <si>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</si>
  <si>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</si>
  <si>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</si>
  <si>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</si>
  <si>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</si>
  <si>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</si>
  <si>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</si>
  <si>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</si>
  <si>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</si>
  <si>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</si>
  <si>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</si>
  <si>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</si>
  <si>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</si>
  <si>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</si>
  <si>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</si>
  <si>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</si>
  <si>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</si>
  <si>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</si>
  <si>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</si>
  <si>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</si>
  <si>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</si>
  <si>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</si>
  <si>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</si>
  <si>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</si>
  <si>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</si>
  <si>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</si>
  <si>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</si>
  <si>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</si>
  <si>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</si>
  <si>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</si>
  <si>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</si>
  <si>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</si>
  <si>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</si>
  <si>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</si>
  <si>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</si>
  <si>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</si>
  <si>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</si>
  <si>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</si>
  <si>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</si>
  <si>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</si>
  <si>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</si>
  <si>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</si>
  <si>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</si>
  <si>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</si>
  <si>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</si>
  <si>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</si>
  <si>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</si>
  <si>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</si>
  <si>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</si>
  <si>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</si>
  <si>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</si>
  <si>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</si>
  <si>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</si>
  <si>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</si>
  <si>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</si>
  <si>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</si>
  <si>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</si>
  <si>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</si>
  <si>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</si>
  <si>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</si>
  <si>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</si>
  <si>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</si>
  <si>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</si>
  <si>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</si>
  <si>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</si>
  <si>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</si>
  <si>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</si>
  <si>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</si>
  <si>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</si>
  <si>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</si>
  <si>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</si>
  <si>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</si>
  <si>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</si>
  <si>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</si>
  <si>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</si>
  <si>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</si>
  <si>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</si>
  <si>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</si>
  <si>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</si>
  <si>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</si>
  <si>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</si>
  <si>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</si>
  <si>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</si>
  <si>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</si>
  <si>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</si>
  <si>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</si>
  <si>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</si>
  <si>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</si>
  <si>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</si>
  <si>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</si>
  <si>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</si>
  <si>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</si>
  <si>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</si>
  <si>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</si>
  <si>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</si>
  <si>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</si>
  <si>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</si>
  <si>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</si>
  <si>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</si>
  <si>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</si>
  <si>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</si>
  <si>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</si>
  <si>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</si>
  <si>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</si>
  <si>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</si>
  <si>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</si>
  <si>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</si>
  <si>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</si>
  <si>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</si>
  <si>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</si>
  <si>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</si>
  <si>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</si>
  <si>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</si>
  <si>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</si>
  <si>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</si>
  <si>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</si>
  <si>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</si>
  <si>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</si>
  <si>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</si>
  <si>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</si>
  <si>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</si>
  <si>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</si>
  <si>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</si>
  <si>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</si>
  <si>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</si>
  <si>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</si>
  <si>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</si>
  <si>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</si>
  <si>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</si>
  <si>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</si>
  <si>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</si>
  <si>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</si>
  <si>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</si>
  <si>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</si>
  <si>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</si>
  <si>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</si>
  <si>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</si>
  <si>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</si>
  <si>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</si>
  <si>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</si>
  <si>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</si>
  <si>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</si>
  <si>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</si>
  <si>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</si>
  <si>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</si>
  <si>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</si>
  <si>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</si>
  <si>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</si>
  <si>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</si>
  <si>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</si>
  <si>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</si>
  <si>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</si>
  <si>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</si>
  <si>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</si>
  <si>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</si>
  <si>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</si>
  <si>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</si>
  <si>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</si>
  <si>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</si>
  <si>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</si>
  <si>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</si>
  <si>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</si>
  <si>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</si>
  <si>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</si>
  <si>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</si>
  <si>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</si>
  <si>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</si>
  <si>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</si>
  <si>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</si>
  <si>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</si>
  <si>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</si>
  <si>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</si>
  <si>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</si>
  <si>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</si>
  <si>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</si>
  <si>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</si>
  <si>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</si>
  <si>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</si>
  <si>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</si>
  <si>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</si>
  <si>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</si>
  <si>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</si>
  <si>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</si>
  <si>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</si>
  <si>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</si>
  <si>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</si>
  <si>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</si>
  <si>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</si>
  <si>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</si>
  <si>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</si>
  <si>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</si>
  <si>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</si>
  <si>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</si>
  <si>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</si>
  <si>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</si>
  <si>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</si>
  <si>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</si>
  <si>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</si>
  <si>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</si>
  <si>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</si>
  <si>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</si>
  <si>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</si>
  <si>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</si>
  <si>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</si>
  <si>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</si>
  <si>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</si>
  <si>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</si>
  <si>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</si>
  <si>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</si>
  <si>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</si>
  <si>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</si>
  <si>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</si>
  <si>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</si>
  <si>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</si>
  <si>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</si>
  <si>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</si>
  <si>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</si>
  <si>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</si>
  <si>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</si>
  <si>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</si>
  <si>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</si>
  <si>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</si>
  <si>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</si>
  <si>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</si>
  <si>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</si>
  <si>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</si>
  <si>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</si>
  <si>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</si>
  <si>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</si>
  <si>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</si>
  <si>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</si>
  <si>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</si>
  <si>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</si>
  <si>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</si>
  <si>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</si>
  <si>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</si>
  <si>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</si>
  <si>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</si>
  <si>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</si>
  <si>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</si>
  <si>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</si>
  <si>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</si>
  <si>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</si>
  <si>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</si>
  <si>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</si>
  <si>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</si>
  <si>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</si>
  <si>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</si>
  <si>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</si>
  <si>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</si>
  <si>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</si>
  <si>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</si>
  <si>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</si>
  <si>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</si>
  <si>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</si>
  <si>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</si>
  <si>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</si>
  <si>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</si>
  <si>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</si>
  <si>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</si>
  <si>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</si>
  <si>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</si>
  <si>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</si>
  <si>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</si>
  <si>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</si>
  <si>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</si>
  <si>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</si>
  <si>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</si>
  <si>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</si>
  <si>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</si>
  <si>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</si>
  <si>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</si>
  <si>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</si>
  <si>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</si>
  <si>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</si>
  <si>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</si>
  <si>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</si>
  <si>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</si>
  <si>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</si>
  <si>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</si>
  <si>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</si>
  <si>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</si>
  <si>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</si>
  <si>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</si>
  <si>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</si>
  <si>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</si>
  <si>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</si>
  <si>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</si>
  <si>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</si>
  <si>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</si>
  <si>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</si>
  <si>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</si>
  <si>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</si>
  <si>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</si>
  <si>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</si>
  <si>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</si>
  <si>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</si>
  <si>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</si>
  <si>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</si>
  <si>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</si>
  <si>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</si>
  <si>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</si>
  <si>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</si>
  <si>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</si>
  <si>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</si>
  <si>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</si>
  <si>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</si>
  <si>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</si>
  <si>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</si>
  <si>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</si>
  <si>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</si>
  <si>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</si>
  <si>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</si>
  <si>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</si>
  <si>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</si>
  <si>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</si>
  <si>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</si>
  <si>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</si>
  <si>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</si>
  <si>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</si>
  <si>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</si>
  <si>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</si>
  <si>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</si>
  <si>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</si>
  <si>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</si>
  <si>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</si>
  <si>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</si>
  <si>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</si>
  <si>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</si>
  <si>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</si>
  <si>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</si>
  <si>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</si>
  <si>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</si>
  <si>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</si>
  <si>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</si>
  <si>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</si>
  <si>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</si>
  <si>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</si>
  <si>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</si>
  <si>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</si>
  <si>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</si>
  <si>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</si>
  <si>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</si>
  <si>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</si>
  <si>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</si>
  <si>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</si>
  <si>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</si>
  <si>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</si>
  <si>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</si>
  <si>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</si>
  <si>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</si>
  <si>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</si>
  <si>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</si>
  <si>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</si>
  <si>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</si>
  <si>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</si>
  <si>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</si>
  <si>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</si>
  <si>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</si>
  <si>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</si>
  <si>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</si>
  <si>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</si>
  <si>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</si>
  <si>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</si>
  <si>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</si>
  <si>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</si>
  <si>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</si>
  <si>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</si>
  <si>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</si>
  <si>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</si>
  <si>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</si>
  <si>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</si>
  <si>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</si>
  <si>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</si>
  <si>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</si>
  <si>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</si>
  <si>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</si>
  <si>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</si>
  <si>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</si>
  <si>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</si>
  <si>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</si>
  <si>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</si>
  <si>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</si>
  <si>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</si>
  <si>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</si>
  <si>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</si>
  <si>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</si>
  <si>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</si>
  <si>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</si>
  <si>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</si>
  <si>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</si>
  <si>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</si>
  <si>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</si>
  <si>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</si>
  <si>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</si>
  <si>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</si>
  <si>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</si>
  <si>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</si>
  <si>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</si>
  <si>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</si>
  <si>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</si>
  <si>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</si>
  <si>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</si>
  <si>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</si>
  <si>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</si>
  <si>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</si>
  <si>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</si>
  <si>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</si>
  <si>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</si>
  <si>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</si>
  <si>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</si>
  <si>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</si>
  <si>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</si>
  <si>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</si>
  <si>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</si>
  <si>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</si>
  <si>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</si>
  <si>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</si>
  <si>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</si>
  <si>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</si>
  <si>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</si>
  <si>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</si>
  <si>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</si>
  <si>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</si>
  <si>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</si>
  <si>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</si>
  <si>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</si>
  <si>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</si>
  <si>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</si>
  <si>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</si>
  <si>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</si>
  <si>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</si>
  <si>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</si>
  <si>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</si>
  <si>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</si>
  <si>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</si>
  <si>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</si>
  <si>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</si>
  <si>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</si>
  <si>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</si>
  <si>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</si>
  <si>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</si>
  <si>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</si>
  <si>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</si>
  <si>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</si>
  <si>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</si>
  <si>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</si>
  <si>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</si>
  <si>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</si>
  <si>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</si>
  <si>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</si>
  <si>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</si>
  <si>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</si>
  <si>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</si>
  <si>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</si>
  <si>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</si>
  <si>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</si>
  <si>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</si>
  <si>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</si>
  <si>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</si>
  <si>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</si>
  <si>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</si>
  <si>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</si>
  <si>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</si>
  <si>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</si>
  <si>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</si>
  <si>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</si>
  <si>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</si>
  <si>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</si>
  <si>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</si>
  <si>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</si>
  <si>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</si>
  <si>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</si>
  <si>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</si>
  <si>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</si>
  <si>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</si>
  <si>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</si>
  <si>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</si>
  <si>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</si>
  <si>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</si>
  <si>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</si>
  <si>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</si>
  <si>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</si>
  <si>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</si>
  <si>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</si>
  <si>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</si>
  <si>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</si>
  <si>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</si>
  <si>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</si>
  <si>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</si>
  <si>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</si>
  <si>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</si>
  <si>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</si>
  <si>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</si>
  <si>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</si>
  <si>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</si>
  <si>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</si>
  <si>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</si>
  <si>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</si>
  <si>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</si>
  <si>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</si>
  <si>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</si>
  <si>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</si>
  <si>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</si>
  <si>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</si>
  <si>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</si>
  <si>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</si>
  <si>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</si>
  <si>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</si>
  <si>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</si>
  <si>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</si>
  <si>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</si>
  <si>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</si>
  <si>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</si>
  <si>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</si>
  <si>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</si>
  <si>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</si>
  <si>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</si>
  <si>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</si>
  <si>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</si>
  <si>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</si>
  <si>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</si>
  <si>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</si>
  <si>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</si>
  <si>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</si>
  <si>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</si>
  <si>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</si>
  <si>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</si>
  <si>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</si>
  <si>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</si>
  <si>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</si>
  <si>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</si>
  <si>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</si>
  <si>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</si>
  <si>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</si>
  <si>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</si>
  <si>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</si>
  <si>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</si>
  <si>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</si>
  <si>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</si>
  <si>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</si>
  <si>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</si>
  <si>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</si>
  <si>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</si>
  <si>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</si>
  <si>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</si>
  <si>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</si>
  <si>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</si>
  <si>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</si>
  <si>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</si>
  <si>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</si>
  <si>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</si>
  <si>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</si>
  <si>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</si>
  <si>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</si>
  <si>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</si>
  <si>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</si>
  <si>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</si>
  <si>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</si>
  <si>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</si>
  <si>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</si>
  <si>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</si>
  <si>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</si>
  <si>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</si>
  <si>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</si>
  <si>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</si>
  <si>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</si>
  <si>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</si>
  <si>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</si>
  <si>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</si>
  <si>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</si>
  <si>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</si>
  <si>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</si>
  <si>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</si>
  <si>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</si>
  <si>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</si>
  <si>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</si>
  <si>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</si>
  <si>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</si>
  <si>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</si>
  <si>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</si>
  <si>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</si>
  <si>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</si>
  <si>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</si>
  <si>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</si>
  <si>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</si>
  <si>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</si>
  <si>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</si>
  <si>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</si>
  <si>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</si>
  <si>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</si>
  <si>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</si>
  <si>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</si>
  <si>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</si>
  <si>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</si>
  <si>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</si>
  <si>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</si>
  <si>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</si>
  <si>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</si>
  <si>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</si>
  <si>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</si>
  <si>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</si>
  <si>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</si>
  <si>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</si>
  <si>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</si>
  <si>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</si>
  <si>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</si>
  <si>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</si>
  <si>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</si>
  <si>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</si>
  <si>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</si>
  <si>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</si>
  <si>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</si>
  <si>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</si>
  <si>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</si>
  <si>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</si>
  <si>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</si>
  <si>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</si>
  <si>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</si>
  <si>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</si>
  <si>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</si>
  <si>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</si>
  <si>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</si>
  <si>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</si>
  <si>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</si>
  <si>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</si>
  <si>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</si>
  <si>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</si>
  <si>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</si>
  <si>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</si>
  <si>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</si>
  <si>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</si>
  <si>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</si>
  <si>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</si>
  <si>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</si>
  <si>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</si>
  <si>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</si>
  <si>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</si>
  <si>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</si>
  <si>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</si>
  <si>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</si>
  <si>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</si>
  <si>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</si>
  <si>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</si>
  <si>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</si>
  <si>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</si>
  <si>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</si>
  <si>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</si>
  <si>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</si>
  <si>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</si>
  <si>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</si>
  <si>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</si>
  <si>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</si>
  <si>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</si>
  <si>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</si>
  <si>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</si>
  <si>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</si>
  <si>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</si>
  <si>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</si>
  <si>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</si>
  <si>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</si>
  <si>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</si>
  <si>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</si>
  <si>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</si>
  <si>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</si>
  <si>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</si>
  <si>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</si>
  <si>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</si>
  <si>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</si>
  <si>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</si>
  <si>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</si>
  <si>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</si>
  <si>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</si>
  <si>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</si>
  <si>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</si>
  <si>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</si>
  <si>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</si>
  <si>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</si>
  <si>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</si>
  <si>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</si>
  <si>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</si>
  <si>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</si>
  <si>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</si>
  <si>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</si>
  <si>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</si>
  <si>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</si>
  <si>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</si>
  <si>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</si>
  <si>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</si>
  <si>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</si>
  <si>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</si>
  <si>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</si>
  <si>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</si>
  <si>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</si>
  <si>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</si>
  <si>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</si>
  <si>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</si>
  <si>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</si>
  <si>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</si>
  <si>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</si>
  <si>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</si>
  <si>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</si>
  <si>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</si>
  <si>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</si>
  <si>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</si>
  <si>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</si>
  <si>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</si>
  <si>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</si>
  <si>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</si>
  <si>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</si>
  <si>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</si>
  <si>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</si>
  <si>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</si>
  <si>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</si>
  <si>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</si>
  <si>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</si>
  <si>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</si>
  <si>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</si>
  <si>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</si>
  <si>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</si>
  <si>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</si>
  <si>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</si>
  <si>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</si>
  <si>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</si>
  <si>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</si>
  <si>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</si>
  <si>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</si>
  <si>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</si>
  <si>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</si>
  <si>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</si>
  <si>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</si>
  <si>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</si>
  <si>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</si>
  <si>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</si>
  <si>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</si>
  <si>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</si>
  <si>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</si>
  <si>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</si>
  <si>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</si>
  <si>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</si>
  <si>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</si>
  <si>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</si>
  <si>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</si>
  <si>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</si>
  <si>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</si>
  <si>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</si>
  <si>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</si>
  <si>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</si>
  <si>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</si>
  <si>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</si>
  <si>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</si>
  <si>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</si>
  <si>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</si>
  <si>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</si>
  <si>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</si>
  <si>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</si>
  <si>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</si>
  <si>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</si>
  <si>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</si>
  <si>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</si>
  <si>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</si>
  <si>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</si>
  <si>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</si>
  <si>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</si>
  <si>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</si>
  <si>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</si>
  <si>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</si>
  <si>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</si>
  <si>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</si>
  <si>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</si>
  <si>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</si>
  <si>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</si>
  <si>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</si>
  <si>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</si>
  <si>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</si>
  <si>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</si>
  <si>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</si>
  <si>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</si>
  <si>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</si>
  <si>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</si>
  <si>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</si>
  <si>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</si>
  <si>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</si>
  <si>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</si>
  <si>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</si>
  <si>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</si>
  <si>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</si>
  <si>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</si>
  <si>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</si>
  <si>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</si>
  <si>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</si>
  <si>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</si>
  <si>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</si>
  <si>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</si>
  <si>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</si>
  <si>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</si>
  <si>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</si>
  <si>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</si>
  <si>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</si>
  <si>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</si>
  <si>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</si>
  <si>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</si>
  <si>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</si>
  <si>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</si>
  <si>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</si>
  <si>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</si>
  <si>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</si>
  <si>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</si>
  <si>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</si>
  <si>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</si>
  <si>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</si>
  <si>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</si>
  <si>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</si>
  <si>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</si>
  <si>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</si>
  <si>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</si>
  <si>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</si>
  <si>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</si>
  <si>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</si>
  <si>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</si>
  <si>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</si>
  <si>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</si>
  <si>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</si>
  <si>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</si>
  <si>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</si>
  <si>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</si>
  <si>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</si>
  <si>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</si>
  <si>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</si>
  <si>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</si>
  <si>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</si>
  <si>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</si>
  <si>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</si>
  <si>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</si>
  <si>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</si>
  <si>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</si>
  <si>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</si>
  <si>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</si>
  <si>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</si>
  <si>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</si>
  <si>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</si>
  <si>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</si>
  <si>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</si>
  <si>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</si>
  <si>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</si>
  <si>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</si>
  <si>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</si>
  <si>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</si>
  <si>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</si>
  <si>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</si>
  <si>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</si>
  <si>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</si>
  <si>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</si>
  <si>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</si>
  <si>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</si>
  <si>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</si>
  <si>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</si>
  <si>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</si>
  <si>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</si>
  <si>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</si>
  <si>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</si>
  <si>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</si>
  <si>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</si>
  <si>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</si>
  <si>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</si>
  <si>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</si>
  <si>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</si>
  <si>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</si>
  <si>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</si>
  <si>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</si>
  <si>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</si>
  <si>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</si>
  <si>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</si>
  <si>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</si>
  <si>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</si>
  <si>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</si>
  <si>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</si>
  <si>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</si>
  <si>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</si>
  <si>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</si>
  <si>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</si>
  <si>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</si>
  <si>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</si>
  <si>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</si>
  <si>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</si>
  <si>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</si>
  <si>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</si>
  <si>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</si>
  <si>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</si>
  <si>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</si>
  <si>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</si>
  <si>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</si>
  <si>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</si>
  <si>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</si>
  <si>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</si>
  <si>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</si>
  <si>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</si>
  <si>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</si>
  <si>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</si>
  <si>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</si>
  <si>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</si>
  <si>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</si>
  <si>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</si>
  <si>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</si>
  <si>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</si>
  <si>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</si>
  <si>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</si>
  <si>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</si>
  <si>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</si>
  <si>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</si>
  <si>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</si>
  <si>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</si>
  <si>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</si>
  <si>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</si>
  <si>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</si>
  <si>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</si>
  <si>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</si>
  <si>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</si>
  <si>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</si>
  <si>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</si>
  <si>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</si>
  <si>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</si>
  <si>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</si>
  <si>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</si>
  <si>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</si>
  <si>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</si>
  <si>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</si>
  <si>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</si>
  <si>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</si>
  <si>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</si>
  <si>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</si>
  <si>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</si>
  <si>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</si>
  <si>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</si>
  <si>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</si>
  <si>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</si>
  <si>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</si>
  <si>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</si>
  <si>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</si>
  <si>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</si>
  <si>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</si>
  <si>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</si>
  <si>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</si>
  <si>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</si>
  <si>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</si>
  <si>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</si>
  <si>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</si>
  <si>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</si>
  <si>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</si>
  <si>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</si>
  <si>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</si>
  <si>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</si>
  <si>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</si>
  <si>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</si>
  <si>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</si>
  <si>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</si>
  <si>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</si>
  <si>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</si>
  <si>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</si>
  <si>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</si>
  <si>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</si>
  <si>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</si>
  <si>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</si>
  <si>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</si>
  <si>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</si>
  <si>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</si>
  <si>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</si>
  <si>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</si>
  <si>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</si>
  <si>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</si>
  <si>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</si>
  <si>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</si>
  <si>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</si>
  <si>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</si>
  <si>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</si>
  <si>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</si>
  <si>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</si>
  <si>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</si>
  <si>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</si>
  <si>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</si>
  <si>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</si>
  <si>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</si>
  <si>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</si>
  <si>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</si>
  <si>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</si>
  <si>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</si>
  <si>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</si>
  <si>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</si>
  <si>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</si>
  <si>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</si>
  <si>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</si>
  <si>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</si>
  <si>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</si>
  <si>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</si>
  <si>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</si>
  <si>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</si>
  <si>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</si>
  <si>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</si>
  <si>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</si>
  <si>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</si>
  <si>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</si>
  <si>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</si>
  <si>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</si>
  <si>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</si>
  <si>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</si>
  <si>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</si>
  <si>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</si>
  <si>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</si>
  <si>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</si>
  <si>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</si>
  <si>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</si>
  <si>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</si>
  <si>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</si>
  <si>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</si>
  <si>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</si>
  <si>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</si>
  <si>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</si>
  <si>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</si>
  <si>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</si>
  <si>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</si>
  <si>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</si>
  <si>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</si>
  <si>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</si>
  <si>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</si>
  <si>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</si>
  <si>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</si>
  <si>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</si>
  <si>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</si>
  <si>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</si>
  <si>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</si>
  <si>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</si>
  <si>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</si>
  <si>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</si>
  <si>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</si>
  <si>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</si>
  <si>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</si>
  <si>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</si>
  <si>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</si>
  <si>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</si>
  <si>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</si>
  <si>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</si>
  <si>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</si>
  <si>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</si>
  <si>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</si>
  <si>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</si>
  <si>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</si>
  <si>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</si>
  <si>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</si>
  <si>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</si>
  <si>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</si>
  <si>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</si>
  <si>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</si>
  <si>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</si>
  <si>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</si>
  <si>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</si>
  <si>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</si>
  <si>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</si>
  <si>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</si>
  <si>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</si>
  <si>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</si>
  <si>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</si>
  <si>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</si>
  <si>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</si>
  <si>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</si>
  <si>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</si>
  <si>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</si>
  <si>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</si>
  <si>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</si>
  <si>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</si>
  <si>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</si>
  <si>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</si>
  <si>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</si>
  <si>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</si>
  <si>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</si>
  <si>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</si>
  <si>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</si>
  <si>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</si>
  <si>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</si>
  <si>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</si>
  <si>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</si>
  <si>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</si>
  <si>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</si>
  <si>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</si>
  <si>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</si>
  <si>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</si>
  <si>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</si>
  <si>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</si>
  <si>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</si>
  <si>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</si>
  <si>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</si>
  <si>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</si>
  <si>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</si>
  <si>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</si>
  <si>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</si>
  <si>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</si>
  <si>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</si>
  <si>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</si>
  <si>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</si>
  <si>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</si>
  <si>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</si>
  <si>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</si>
  <si>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</si>
  <si>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</si>
  <si>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</si>
  <si>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</si>
  <si>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</si>
  <si>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</si>
  <si>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</si>
  <si>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</si>
  <si>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</si>
  <si>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</si>
  <si>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</si>
  <si>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</si>
  <si>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</si>
  <si>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</si>
  <si>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</si>
  <si>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</si>
  <si>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</si>
  <si>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</si>
  <si>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</si>
  <si>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</si>
  <si>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</si>
  <si>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</si>
  <si>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</si>
  <si>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</si>
  <si>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</si>
  <si>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</si>
  <si>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</si>
  <si>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</si>
  <si>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</si>
  <si>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</si>
  <si>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</si>
  <si>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</si>
  <si>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</si>
  <si>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</si>
  <si>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</si>
  <si>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</si>
  <si>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</si>
  <si>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</si>
  <si>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</si>
  <si>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</si>
  <si>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</si>
  <si>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</si>
  <si>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</si>
  <si>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</si>
  <si>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</si>
  <si>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</si>
  <si>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</si>
  <si>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</si>
  <si>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</si>
  <si>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</si>
  <si>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</si>
  <si>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</si>
  <si>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</si>
  <si>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</si>
  <si>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</si>
  <si>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</si>
  <si>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</si>
  <si>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</si>
  <si>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</si>
  <si>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</si>
  <si>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</si>
  <si>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</si>
  <si>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</si>
  <si>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</si>
  <si>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</si>
  <si>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</si>
  <si>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</si>
  <si>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</si>
  <si>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</si>
  <si>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</si>
  <si>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</si>
  <si>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</si>
  <si>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</si>
  <si>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</si>
  <si>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</si>
  <si>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</si>
  <si>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</si>
  <si>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</si>
  <si>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</si>
  <si>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</si>
  <si>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</si>
  <si>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</si>
  <si>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</si>
  <si>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</si>
  <si>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</si>
  <si>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</si>
  <si>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</si>
  <si>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</si>
  <si>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</si>
  <si>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</si>
  <si>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</si>
  <si>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</si>
  <si>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</si>
  <si>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</si>
  <si>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</si>
  <si>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</si>
  <si>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</si>
  <si>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</si>
  <si>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</si>
  <si>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</si>
  <si>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</si>
  <si>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</si>
  <si>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</si>
  <si>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</si>
  <si>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</si>
  <si>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</si>
  <si>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</si>
  <si>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</si>
  <si>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</si>
  <si>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</si>
  <si>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</si>
  <si>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</si>
  <si>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</si>
  <si>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</si>
  <si>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</si>
  <si>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</si>
  <si>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</si>
  <si>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</si>
  <si>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</si>
  <si>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</si>
  <si>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</si>
  <si>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</si>
  <si>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</si>
  <si>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</si>
  <si>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</si>
  <si>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</si>
  <si>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</si>
  <si>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</si>
  <si>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</si>
  <si>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</si>
  <si>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</si>
  <si>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</si>
  <si>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</si>
  <si>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</si>
  <si>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</si>
  <si>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</si>
  <si>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</si>
  <si>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</si>
  <si>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</si>
  <si>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</si>
  <si>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</si>
  <si>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</si>
  <si>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</si>
  <si>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</si>
  <si>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</si>
  <si>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</si>
  <si>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</si>
  <si>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</si>
  <si>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</si>
  <si>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</si>
  <si>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</si>
  <si>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</si>
  <si>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</si>
  <si>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</si>
  <si>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</si>
  <si>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</si>
  <si>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</si>
  <si>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</si>
  <si>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</si>
  <si>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</si>
  <si>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</si>
  <si>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</si>
  <si>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</si>
  <si>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</si>
  <si>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</si>
  <si>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</si>
  <si>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</si>
  <si>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</si>
  <si>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</si>
  <si>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</si>
  <si>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</si>
  <si>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</si>
  <si>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</si>
  <si>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</si>
  <si>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</si>
  <si>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</si>
  <si>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</si>
  <si>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</si>
  <si>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</si>
  <si>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</si>
  <si>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</si>
  <si>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</si>
  <si>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</si>
  <si>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</si>
  <si>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</si>
  <si>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</si>
  <si>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</si>
  <si>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</si>
  <si>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</si>
  <si>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</si>
  <si>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</si>
  <si>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</si>
  <si>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</si>
  <si>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</si>
  <si>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</si>
  <si>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</si>
  <si>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</si>
  <si>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</si>
  <si>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</si>
  <si>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</si>
  <si>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</si>
  <si>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</si>
  <si>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</si>
  <si>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</si>
  <si>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</si>
  <si>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</si>
  <si>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</si>
  <si>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</si>
  <si>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</si>
  <si>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</si>
  <si>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</si>
  <si>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</si>
  <si>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</si>
  <si>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</si>
  <si>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</si>
  <si>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</si>
  <si>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</si>
  <si>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</si>
  <si>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</si>
  <si>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</si>
  <si>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</si>
  <si>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</si>
  <si>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</si>
  <si>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</si>
  <si>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</si>
  <si>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</si>
  <si>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</si>
  <si>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</si>
  <si>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</si>
  <si>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</si>
  <si>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</si>
  <si>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</si>
  <si>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</si>
  <si>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</si>
  <si>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</si>
  <si>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</si>
  <si>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</si>
  <si>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</si>
  <si>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</si>
  <si>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</si>
  <si>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</si>
  <si>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</si>
  <si>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</si>
  <si>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</si>
  <si>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</si>
  <si>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</si>
  <si>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</si>
  <si>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</si>
  <si>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</si>
  <si>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</si>
  <si>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</si>
  <si>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</si>
  <si>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</si>
  <si>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</si>
  <si>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</si>
  <si>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</si>
  <si>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</si>
  <si>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</si>
  <si>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</si>
  <si>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</si>
  <si>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</si>
  <si>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</si>
  <si>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</si>
  <si>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</si>
  <si>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</si>
  <si>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</si>
  <si>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</si>
  <si>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</si>
  <si>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</si>
  <si>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</si>
  <si>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</si>
  <si>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</si>
  <si>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</si>
  <si>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</si>
  <si>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</si>
  <si>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</si>
  <si>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</si>
  <si>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</si>
  <si>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</si>
  <si>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</si>
  <si>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</si>
  <si>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</si>
  <si>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</si>
  <si>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</si>
  <si>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</si>
  <si>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</si>
  <si>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</si>
  <si>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</si>
  <si>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</si>
  <si>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</si>
  <si>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</si>
  <si>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</si>
  <si>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</si>
  <si>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</si>
  <si>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</si>
  <si>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</si>
  <si>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</si>
  <si>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</si>
  <si>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</si>
  <si>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</si>
  <si>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</si>
  <si>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</si>
  <si>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</si>
  <si>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</si>
  <si>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</si>
  <si>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</si>
  <si>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</si>
  <si>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</si>
  <si>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</si>
  <si>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</si>
  <si>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</si>
  <si>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</si>
  <si>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</si>
  <si>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</si>
  <si>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</si>
  <si>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</si>
  <si>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</si>
  <si>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</si>
  <si>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</si>
  <si>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</si>
  <si>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</si>
  <si>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</si>
  <si>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</si>
  <si>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</si>
  <si>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</si>
  <si>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</si>
  <si>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</si>
  <si>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</si>
  <si>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</si>
  <si>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</si>
  <si>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</si>
  <si>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</si>
  <si>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</si>
  <si>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</si>
  <si>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</si>
  <si>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</si>
  <si>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</si>
  <si>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</si>
  <si>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</si>
  <si>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</si>
  <si>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</si>
  <si>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</si>
  <si>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</si>
  <si>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</si>
  <si>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</si>
  <si>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</si>
  <si>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</si>
  <si>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</si>
  <si>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</si>
  <si>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</si>
  <si>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</si>
  <si>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</si>
  <si>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</si>
  <si>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</si>
  <si>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</si>
  <si>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</si>
  <si>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</si>
  <si>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</si>
  <si>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</si>
  <si>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</si>
  <si>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</si>
  <si>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</si>
  <si>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</si>
  <si>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</si>
  <si>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</si>
  <si>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</si>
  <si>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</si>
  <si>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</si>
  <si>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</si>
  <si>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</si>
  <si>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</si>
  <si>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</si>
  <si>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</si>
  <si>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</si>
  <si>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</si>
  <si>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</si>
  <si>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</si>
  <si>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</si>
  <si>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</si>
  <si>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</si>
  <si>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</si>
  <si>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</si>
  <si>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</si>
  <si>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</si>
  <si>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</si>
  <si>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</si>
  <si>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</si>
  <si>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</si>
  <si>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</si>
  <si>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</si>
  <si>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</si>
  <si>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</si>
  <si>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</si>
  <si>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</si>
  <si>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</si>
  <si>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</si>
  <si>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</si>
  <si>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</si>
  <si>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</si>
  <si>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</si>
  <si>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</si>
  <si>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</si>
  <si>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</si>
  <si>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</si>
  <si>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</si>
  <si>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</si>
  <si>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</si>
  <si>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</si>
  <si>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</si>
  <si>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</si>
  <si>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</si>
  <si>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</si>
  <si>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</si>
  <si>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</si>
  <si>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</si>
  <si>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</si>
  <si>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</si>
  <si>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</si>
  <si>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</si>
  <si>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</si>
  <si>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</si>
  <si>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</si>
  <si>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</si>
  <si>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</si>
  <si>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</si>
  <si>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</si>
  <si>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</si>
  <si>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</si>
  <si>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</si>
  <si>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</si>
  <si>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</si>
  <si>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</si>
  <si>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</si>
  <si>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</si>
  <si>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</si>
  <si>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</si>
  <si>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</si>
  <si>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</si>
  <si>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</si>
  <si>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</si>
  <si>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</si>
  <si>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</si>
  <si>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</si>
  <si>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</si>
  <si>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</si>
  <si>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</si>
  <si>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</si>
  <si>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</si>
  <si>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</si>
  <si>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</si>
  <si>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</si>
  <si>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</si>
  <si>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</si>
  <si>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</si>
  <si>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</si>
  <si>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</si>
  <si>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</si>
  <si>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</si>
  <si>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</si>
  <si>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</si>
  <si>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</si>
  <si>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</si>
  <si>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</si>
  <si>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</si>
  <si>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</si>
  <si>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</si>
  <si>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</si>
  <si>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</si>
  <si>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</si>
  <si>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</si>
  <si>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</si>
  <si>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</si>
  <si>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</si>
  <si>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</si>
  <si>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</si>
  <si>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</si>
  <si>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</si>
  <si>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</si>
  <si>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</si>
  <si>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</si>
  <si>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</si>
  <si>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</si>
  <si>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</si>
  <si>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</si>
  <si>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</si>
  <si>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</si>
  <si>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</si>
  <si>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</si>
  <si>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</si>
  <si>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</si>
  <si>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</si>
  <si>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</si>
  <si>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</si>
  <si>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</si>
  <si>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</si>
  <si>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</si>
  <si>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</si>
  <si>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</si>
  <si>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</si>
  <si>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</si>
  <si>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</si>
  <si>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</si>
  <si>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</si>
  <si>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</si>
  <si>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</si>
  <si>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</si>
  <si>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</si>
  <si>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</si>
  <si>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</si>
  <si>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</si>
  <si>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</si>
  <si>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</si>
  <si>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</si>
  <si>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</si>
  <si>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</si>
  <si>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</si>
  <si>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</si>
  <si>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</si>
  <si>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</si>
  <si>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</si>
  <si>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</si>
  <si>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</si>
  <si>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</si>
  <si>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</si>
  <si>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</si>
  <si>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</si>
  <si>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</si>
  <si>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</si>
  <si>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</si>
  <si>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</si>
  <si>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</si>
  <si>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</si>
  <si>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</si>
  <si>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</si>
  <si>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</si>
  <si>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</si>
  <si>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</si>
  <si>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</si>
  <si>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</si>
  <si>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</si>
  <si>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</si>
  <si>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</si>
  <si>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</si>
  <si>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</si>
  <si>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</si>
  <si>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</si>
  <si>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</si>
  <si>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</si>
  <si>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</si>
  <si>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</si>
  <si>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</si>
  <si>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</si>
  <si>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</si>
  <si>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</si>
  <si>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</si>
  <si>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</si>
  <si>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</si>
  <si>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</si>
  <si>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</si>
  <si>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</si>
  <si>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</si>
  <si>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</si>
  <si>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</si>
  <si>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</si>
  <si>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</si>
  <si>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</si>
  <si>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</si>
  <si>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</si>
  <si>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</si>
  <si>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</si>
  <si>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</si>
  <si>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</si>
  <si>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</si>
  <si>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</si>
  <si>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</si>
  <si>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</si>
  <si>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</si>
  <si>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</si>
  <si>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</si>
  <si>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</si>
  <si>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</si>
  <si>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</si>
  <si>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</si>
  <si>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</si>
  <si>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</si>
  <si>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</si>
  <si>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</si>
  <si>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</si>
  <si>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</si>
  <si>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</si>
  <si>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</si>
  <si>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</si>
  <si>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</si>
  <si>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</si>
  <si>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</si>
  <si>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</si>
  <si>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</si>
  <si>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</si>
  <si>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</si>
  <si>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</si>
  <si>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</si>
  <si>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</si>
  <si>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</si>
  <si>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</si>
  <si>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</si>
  <si>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</si>
  <si>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</si>
  <si>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</si>
  <si>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</si>
  <si>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</si>
  <si>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</si>
  <si>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</si>
  <si>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</si>
  <si>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</si>
  <si>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</si>
  <si>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</si>
  <si>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</si>
  <si>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</si>
  <si>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</si>
  <si>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</si>
  <si>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</si>
  <si>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</si>
  <si>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</si>
  <si>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</si>
  <si>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</si>
  <si>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</si>
  <si>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</si>
  <si>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</si>
  <si>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</si>
  <si>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</si>
  <si>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</si>
  <si>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</si>
  <si>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</si>
  <si>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</si>
  <si>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</si>
  <si>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</si>
  <si>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</si>
  <si>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</si>
  <si>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</si>
  <si>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</si>
  <si>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</si>
  <si>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</si>
  <si>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</si>
  <si>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</si>
  <si>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</si>
  <si>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</si>
  <si>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</si>
  <si>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</si>
  <si>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</si>
  <si>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</si>
  <si>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</si>
  <si>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</si>
  <si>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</si>
  <si>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</si>
  <si>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</si>
  <si>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</si>
  <si>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</si>
  <si>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</si>
  <si>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</si>
  <si>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</si>
  <si>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</si>
  <si>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</si>
  <si>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</si>
  <si>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</si>
  <si>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</si>
  <si>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</si>
  <si>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</si>
  <si>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</si>
  <si>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</si>
  <si>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</si>
  <si>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</si>
  <si>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</si>
  <si>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</si>
  <si>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</si>
  <si>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</si>
  <si>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</si>
  <si>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</si>
  <si>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</si>
  <si>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</si>
  <si>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</si>
  <si>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</si>
  <si>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</si>
  <si>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</si>
  <si>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</si>
  <si>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</si>
  <si>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</si>
  <si>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</si>
  <si>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</si>
  <si>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</si>
  <si>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</si>
  <si>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</si>
  <si>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</si>
  <si>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</si>
  <si>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</si>
  <si>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</si>
  <si>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</si>
  <si>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</si>
  <si>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</si>
  <si>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</si>
  <si>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</si>
  <si>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</si>
  <si>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</si>
  <si>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</si>
  <si>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</si>
  <si>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</si>
  <si>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</si>
  <si>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</si>
  <si>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</si>
  <si>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</si>
  <si>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</si>
  <si>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</si>
  <si>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</si>
  <si>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</si>
  <si>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</si>
  <si>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</si>
  <si>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</si>
  <si>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</si>
  <si>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</si>
  <si>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</si>
  <si>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</si>
  <si>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</si>
  <si>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</si>
  <si>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</si>
  <si>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</si>
  <si>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</si>
  <si>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</si>
  <si>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</si>
  <si>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</si>
  <si>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</si>
  <si>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</si>
  <si>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</si>
  <si>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</si>
  <si>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</si>
  <si>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</si>
  <si>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</si>
  <si>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</si>
  <si>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</si>
  <si>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</si>
  <si>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</si>
  <si>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</si>
  <si>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</si>
  <si>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</si>
  <si>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</si>
  <si>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</si>
  <si>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</si>
  <si>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</si>
  <si>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</si>
  <si>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</si>
  <si>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</si>
  <si>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</si>
  <si>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</si>
  <si>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</si>
  <si>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</si>
  <si>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</si>
  <si>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</si>
  <si>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</si>
  <si>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</si>
  <si>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</si>
  <si>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</si>
  <si>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</si>
  <si>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</si>
  <si>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</si>
  <si>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</si>
  <si>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</si>
  <si>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</si>
  <si>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</si>
  <si>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</si>
  <si>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</si>
  <si>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</si>
  <si>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</si>
  <si>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</si>
  <si>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</si>
  <si>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</si>
  <si>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</si>
  <si>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</si>
  <si>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</si>
  <si>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</si>
  <si>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</si>
  <si>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</si>
  <si>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</si>
  <si>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</si>
  <si>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</si>
  <si>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</si>
  <si>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</si>
  <si>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</si>
  <si>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</si>
  <si>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</si>
  <si>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</si>
  <si>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</si>
  <si>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</si>
  <si>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</si>
  <si>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</si>
  <si>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</si>
  <si>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</si>
  <si>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</si>
  <si>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</si>
  <si>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</si>
  <si>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</si>
  <si>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</si>
  <si>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</si>
  <si>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</si>
  <si>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</si>
  <si>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</si>
  <si>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</si>
  <si>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</si>
  <si>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</si>
  <si>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</si>
  <si>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</si>
  <si>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</si>
  <si>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</si>
  <si>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</si>
  <si>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</si>
  <si>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</si>
  <si>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</si>
  <si>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</si>
  <si>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</si>
  <si>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</si>
  <si>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</si>
  <si>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</si>
  <si>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</si>
  <si>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</si>
  <si>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</si>
  <si>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</si>
  <si>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</si>
  <si>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</si>
  <si>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</si>
  <si>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</si>
  <si>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</si>
  <si>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</si>
  <si>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</si>
  <si>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</si>
  <si>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</si>
  <si>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</si>
  <si>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</si>
  <si>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</si>
  <si>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</si>
  <si>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</si>
  <si>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</si>
  <si>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</si>
  <si>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</si>
  <si>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</si>
  <si>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</si>
  <si>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</si>
  <si>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</si>
  <si>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</si>
  <si>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</si>
  <si>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</si>
  <si>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</si>
  <si>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</si>
  <si>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</si>
  <si>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</si>
  <si>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</si>
  <si>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</si>
  <si>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</si>
  <si>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</si>
  <si>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</si>
  <si>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</si>
  <si>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</si>
  <si>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</si>
  <si>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</si>
  <si>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</si>
  <si>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</si>
  <si>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</si>
  <si>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</si>
  <si>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</si>
  <si>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</si>
  <si>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</si>
  <si>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</si>
  <si>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</si>
  <si>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</si>
  <si>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</si>
  <si>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</si>
  <si>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</si>
  <si>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</si>
  <si>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</si>
  <si>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</si>
  <si>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</si>
  <si>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</si>
  <si>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</si>
  <si>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</si>
  <si>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</si>
  <si>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</si>
  <si>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</si>
  <si>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</si>
  <si>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</si>
  <si>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</si>
  <si>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</si>
  <si>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</si>
  <si>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</si>
  <si>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</si>
  <si>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</si>
  <si>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</si>
  <si>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</si>
  <si>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</si>
  <si>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</si>
  <si>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</si>
  <si>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</si>
  <si>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</si>
  <si>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</si>
  <si>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</si>
  <si>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</si>
  <si>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</si>
  <si>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</si>
  <si>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</si>
  <si>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</si>
  <si>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</si>
  <si>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</si>
  <si>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</si>
  <si>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</si>
  <si>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</si>
  <si>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</si>
  <si>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</si>
  <si>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</si>
  <si>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</si>
  <si>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</si>
  <si>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</si>
  <si>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</si>
  <si>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</si>
  <si>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</si>
  <si>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</si>
  <si>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</si>
  <si>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</si>
  <si>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</si>
  <si>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</si>
  <si>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</si>
  <si>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</si>
  <si>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</si>
  <si>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</si>
  <si>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</si>
  <si>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</si>
  <si>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</si>
  <si>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</si>
  <si>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</si>
  <si>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</si>
  <si>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</si>
  <si>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</si>
  <si>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</si>
  <si>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</si>
  <si>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</si>
  <si>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</si>
  <si>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</si>
  <si>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</si>
  <si>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</si>
  <si>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</si>
  <si>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</si>
  <si>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</si>
  <si>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</si>
  <si>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</si>
  <si>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</si>
  <si>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</si>
  <si>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</si>
  <si>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</si>
  <si>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</si>
  <si>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</si>
  <si>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</si>
  <si>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</si>
  <si>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</si>
  <si>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</si>
  <si>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</si>
  <si>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</si>
  <si>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</si>
  <si>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</si>
  <si>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</si>
  <si>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</si>
  <si>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</si>
  <si>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</si>
  <si>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</si>
  <si>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</si>
  <si>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</si>
  <si>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</si>
  <si>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</si>
  <si>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</si>
  <si>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</si>
  <si>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</si>
  <si>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</si>
  <si>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</si>
  <si>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</si>
  <si>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</si>
  <si>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</si>
  <si>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</si>
  <si>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</si>
  <si>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</si>
  <si>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</si>
  <si>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</si>
  <si>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</si>
  <si>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</si>
  <si>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</si>
  <si>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</si>
  <si>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</si>
  <si>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</si>
  <si>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</si>
  <si>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</si>
  <si>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</si>
  <si>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</si>
  <si>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</si>
  <si>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</si>
  <si>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</si>
  <si>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</si>
  <si>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</si>
  <si>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</si>
  <si>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</si>
  <si>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</si>
  <si>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</si>
  <si>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</si>
  <si>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</si>
  <si>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</si>
  <si>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</si>
  <si>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</si>
  <si>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</si>
  <si>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</si>
  <si>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</si>
  <si>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</si>
  <si>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</si>
  <si>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</si>
  <si>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</si>
  <si>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</si>
  <si>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</si>
  <si>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</si>
  <si>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</si>
  <si>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</si>
  <si>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</si>
  <si>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</si>
  <si>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</si>
  <si>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</si>
  <si>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</si>
  <si>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</si>
  <si>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</si>
  <si>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</si>
  <si>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</si>
  <si>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</si>
  <si>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</si>
  <si>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</si>
  <si>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</si>
  <si>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</si>
  <si>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</si>
  <si>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</si>
  <si>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</si>
  <si>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</si>
  <si>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</si>
  <si>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</si>
  <si>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</si>
  <si>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</si>
  <si>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</si>
  <si>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</si>
  <si>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</si>
  <si>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</si>
  <si>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</si>
  <si>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</si>
  <si>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</si>
  <si>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</si>
  <si>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</si>
  <si>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</si>
  <si>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</si>
  <si>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</si>
  <si>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</si>
  <si>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</si>
  <si>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</si>
  <si>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</si>
  <si>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</si>
  <si>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</si>
  <si>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</si>
  <si>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</si>
  <si>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</si>
  <si>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</si>
  <si>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</si>
  <si>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</si>
  <si>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</si>
  <si>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</si>
  <si>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</si>
  <si>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</si>
  <si>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</si>
  <si>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</si>
  <si>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</si>
  <si>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</si>
  <si>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</si>
  <si>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</si>
  <si>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</si>
  <si>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</si>
  <si>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</si>
  <si>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</si>
  <si>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</si>
  <si>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</si>
  <si>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</si>
  <si>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</si>
  <si>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</si>
  <si>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</si>
  <si>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</si>
  <si>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</si>
  <si>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</si>
  <si>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</si>
  <si>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</si>
  <si>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</si>
  <si>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</si>
  <si>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</si>
  <si>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</si>
  <si>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</si>
  <si>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</si>
  <si>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</si>
  <si>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</si>
  <si>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</si>
  <si>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</si>
  <si>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</si>
  <si>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</si>
  <si>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</si>
  <si>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</si>
  <si>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</si>
  <si>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</si>
  <si>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</si>
  <si>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</si>
  <si>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</si>
  <si>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</si>
  <si>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</si>
  <si>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</si>
  <si>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</si>
  <si>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</si>
  <si>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</si>
  <si>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</si>
  <si>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</si>
  <si>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</si>
  <si>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</si>
  <si>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</si>
  <si>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</si>
  <si>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</si>
  <si>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</si>
  <si>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</si>
  <si>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</si>
  <si>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</si>
  <si>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</si>
  <si>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</si>
  <si>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</si>
  <si>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</si>
  <si>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</si>
  <si>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</si>
  <si>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</si>
  <si>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</si>
  <si>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</si>
  <si>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</si>
  <si>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</si>
  <si>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</si>
  <si>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</si>
  <si>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</si>
  <si>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</si>
  <si>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</si>
  <si>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</si>
  <si>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</si>
  <si>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</si>
  <si>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</si>
  <si>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</si>
  <si>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</si>
  <si>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</si>
  <si>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</si>
  <si>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</si>
  <si>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</si>
  <si>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</si>
  <si>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</si>
  <si>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</si>
  <si>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</si>
  <si>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</si>
  <si>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</si>
  <si>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</si>
  <si>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</si>
  <si>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</si>
  <si>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</si>
  <si>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</si>
  <si>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</si>
  <si>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</si>
  <si>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</si>
  <si>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</si>
  <si>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</si>
  <si>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</si>
  <si>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</si>
  <si>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</si>
  <si>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</si>
  <si>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</si>
  <si>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</si>
  <si>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</si>
  <si>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</si>
  <si>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</si>
  <si>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</si>
  <si>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</si>
  <si>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</si>
  <si>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</si>
  <si>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</si>
  <si>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</si>
  <si>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</si>
  <si>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</si>
  <si>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</si>
  <si>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</si>
  <si>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</si>
  <si>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</si>
  <si>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</si>
  <si>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</si>
  <si>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</si>
  <si>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</si>
  <si>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</si>
  <si>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</si>
  <si>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</si>
  <si>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</si>
  <si>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</si>
  <si>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</si>
  <si>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</si>
  <si>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</si>
  <si>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</si>
  <si>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</si>
  <si>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</si>
  <si>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</si>
  <si>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</si>
  <si>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</si>
  <si>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</si>
  <si>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</si>
  <si>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</si>
  <si>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</si>
  <si>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</si>
  <si>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</si>
  <si>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</si>
  <si>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</si>
  <si>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</si>
  <si>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</si>
  <si>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</si>
  <si>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</si>
  <si>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</si>
  <si>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</si>
  <si>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</si>
  <si>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</si>
  <si>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</si>
  <si>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</si>
  <si>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</si>
  <si>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</si>
  <si>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</si>
  <si>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</si>
  <si>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</si>
  <si>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</si>
  <si>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</si>
  <si>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</si>
  <si>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</si>
  <si>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</si>
  <si>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</si>
  <si>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</si>
  <si>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</si>
  <si>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</si>
  <si>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</si>
  <si>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</si>
  <si>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</si>
  <si>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</si>
  <si>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</si>
  <si>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</si>
  <si>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</si>
  <si>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</si>
  <si>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</si>
  <si>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</si>
  <si>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</si>
  <si>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</si>
  <si>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</si>
  <si>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</si>
  <si>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</si>
  <si>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</si>
  <si>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</si>
  <si>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</si>
  <si>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</si>
  <si>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</si>
  <si>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</si>
  <si>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</si>
  <si>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</si>
  <si>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</si>
  <si>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</si>
  <si>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</si>
  <si>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</si>
  <si>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</si>
  <si>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</si>
  <si>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</si>
  <si>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</si>
  <si>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</si>
  <si>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</si>
  <si>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</si>
  <si>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</si>
  <si>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</si>
  <si>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</si>
  <si>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</si>
  <si>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</si>
  <si>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</si>
  <si>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</si>
  <si>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</si>
  <si>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</si>
  <si>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</si>
  <si>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</si>
  <si>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</si>
  <si>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</si>
  <si>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</si>
  <si>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</si>
  <si>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</si>
  <si>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</si>
  <si>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</si>
  <si>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</si>
  <si>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</si>
  <si>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</si>
  <si>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</si>
  <si>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</si>
  <si>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</si>
  <si>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</si>
  <si>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</si>
  <si>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</si>
  <si>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</si>
  <si>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</si>
  <si>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</si>
  <si>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</si>
  <si>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</si>
  <si>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</si>
  <si>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</si>
  <si>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</si>
  <si>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</si>
  <si>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</si>
  <si>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</si>
  <si>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</si>
  <si>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</si>
  <si>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</si>
  <si>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</si>
  <si>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</si>
  <si>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</si>
  <si>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</si>
  <si>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</si>
  <si>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</si>
  <si>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</si>
  <si>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</si>
  <si>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</si>
  <si>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</si>
  <si>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</si>
  <si>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</si>
  <si>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</si>
  <si>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</si>
  <si>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</si>
  <si>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</si>
  <si>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</si>
  <si>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</si>
  <si>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</si>
  <si>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</si>
  <si>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</si>
  <si>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</si>
  <si>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</si>
  <si>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</si>
  <si>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</si>
  <si>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</si>
  <si>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</si>
  <si>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</si>
  <si>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</si>
  <si>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</si>
  <si>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</si>
  <si>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</si>
  <si>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</si>
  <si>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</si>
  <si>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</si>
  <si>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</si>
  <si>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</si>
  <si>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</si>
  <si>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</si>
  <si>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</si>
  <si>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</si>
  <si>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</si>
  <si>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</si>
  <si>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</si>
  <si>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</si>
  <si>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</si>
  <si>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</si>
  <si>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</si>
  <si>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</si>
  <si>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</si>
  <si>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</si>
  <si>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</si>
  <si>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</si>
  <si>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</si>
  <si>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</si>
  <si>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</si>
  <si>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</si>
  <si>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</si>
  <si>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</si>
  <si>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</si>
  <si>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</si>
  <si>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</si>
  <si>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</si>
  <si>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</si>
  <si>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</si>
  <si>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</si>
  <si>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</si>
  <si>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</si>
  <si>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</si>
  <si>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</si>
  <si>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</si>
  <si>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</si>
  <si>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</si>
  <si>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</si>
  <si>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</si>
  <si>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</si>
  <si>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</si>
  <si>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</si>
  <si>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</si>
  <si>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</si>
  <si>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</si>
  <si>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</si>
  <si>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</si>
  <si>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</si>
  <si>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</si>
  <si>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</si>
  <si>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</si>
  <si>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</si>
  <si>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</si>
  <si>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</si>
  <si>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</si>
  <si>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</si>
  <si>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</si>
  <si>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</si>
  <si>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</si>
  <si>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</si>
  <si>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</si>
  <si>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</si>
  <si>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</si>
  <si>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</si>
  <si>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</si>
  <si>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</si>
  <si>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</si>
  <si>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</si>
  <si>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</si>
  <si>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</si>
  <si>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</si>
  <si>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</si>
  <si>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</si>
  <si>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</si>
  <si>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</si>
  <si>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</si>
  <si>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</si>
  <si>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</si>
  <si>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</si>
  <si>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</si>
  <si>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</si>
  <si>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</si>
  <si>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</si>
  <si>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</si>
  <si>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</si>
  <si>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</si>
  <si>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</si>
  <si>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</si>
  <si>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</si>
  <si>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</si>
  <si>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</si>
  <si>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</si>
  <si>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</si>
  <si>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</si>
  <si>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</si>
  <si>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</si>
  <si>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</si>
  <si>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</si>
  <si>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</si>
  <si>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</si>
  <si>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</si>
  <si>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</si>
  <si>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</si>
  <si>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</si>
  <si>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</si>
  <si>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</si>
  <si>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</si>
  <si>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</si>
  <si>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</si>
  <si>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</si>
  <si>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</si>
  <si>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</si>
  <si>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</si>
  <si>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</si>
  <si>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</si>
  <si>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</si>
  <si>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</si>
  <si>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</si>
  <si>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</si>
  <si>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</si>
  <si>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</si>
  <si>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</si>
  <si>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</si>
  <si>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</si>
  <si>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</si>
  <si>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</si>
  <si>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</si>
  <si>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</si>
  <si>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</si>
  <si>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</si>
  <si>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</si>
  <si>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</si>
  <si>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</si>
  <si>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</si>
  <si>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</si>
  <si>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</si>
  <si>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</si>
  <si>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</si>
  <si>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</si>
  <si>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</si>
  <si>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</si>
  <si>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</si>
  <si>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</si>
  <si>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</si>
  <si>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</si>
  <si>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</si>
  <si>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</si>
  <si>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</si>
  <si>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</si>
  <si>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</si>
  <si>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</si>
  <si>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</si>
  <si>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</si>
  <si>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</si>
  <si>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</si>
  <si>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</si>
  <si>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</si>
  <si>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</si>
  <si>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</si>
  <si>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</si>
  <si>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</si>
  <si>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</si>
  <si>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</si>
  <si>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</si>
  <si>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</si>
  <si>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</si>
  <si>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</si>
  <si>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</si>
  <si>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</si>
  <si>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</si>
  <si>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</si>
  <si>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</si>
  <si>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</si>
  <si>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</si>
  <si>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</si>
  <si>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</si>
  <si>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</si>
  <si>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</si>
  <si>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</si>
  <si>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</si>
  <si>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</si>
  <si>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</si>
  <si>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</si>
  <si>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</si>
  <si>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</si>
  <si>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</si>
  <si>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</si>
  <si>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</si>
  <si>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</si>
  <si>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</si>
  <si>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</si>
  <si>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</si>
  <si>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</si>
  <si>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</si>
  <si>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</si>
  <si>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</si>
  <si>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</si>
  <si>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</si>
  <si>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</si>
  <si>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</si>
  <si>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</si>
  <si>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</si>
  <si>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</si>
  <si>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</si>
  <si>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</si>
  <si>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</si>
  <si>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</si>
  <si>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</si>
  <si>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</si>
  <si>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</si>
  <si>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</si>
  <si>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</si>
  <si>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</si>
  <si>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</si>
  <si>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</si>
  <si>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</si>
  <si>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</si>
  <si>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</si>
  <si>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</si>
  <si>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</si>
  <si>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</si>
  <si>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</si>
  <si>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</si>
  <si>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</si>
  <si>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</si>
  <si>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</si>
  <si>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</si>
  <si>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</si>
  <si>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</si>
  <si>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</si>
  <si>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</si>
  <si>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</si>
  <si>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</si>
  <si>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</si>
  <si>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</si>
  <si>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</si>
  <si>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</si>
  <si>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</si>
  <si>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</si>
  <si>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</si>
  <si>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</si>
  <si>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</si>
  <si>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</si>
  <si>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</si>
  <si>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</si>
  <si>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</si>
  <si>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</si>
  <si>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</si>
  <si>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</si>
  <si>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</si>
  <si>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</si>
  <si>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</si>
  <si>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</si>
  <si>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</si>
  <si>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</si>
  <si>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</si>
  <si>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</si>
  <si>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</si>
  <si>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</si>
  <si>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</si>
  <si>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</si>
  <si>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</si>
  <si>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</si>
  <si>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</si>
  <si>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</si>
  <si>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</si>
  <si>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</si>
  <si>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</si>
  <si>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</si>
  <si>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</si>
  <si>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</si>
  <si>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</si>
  <si>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</si>
  <si>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</si>
  <si>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</si>
  <si>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</si>
  <si>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</si>
  <si>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</si>
  <si>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</si>
  <si>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</si>
  <si>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</si>
  <si>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</si>
  <si>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</si>
  <si>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</si>
  <si>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</si>
  <si>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</si>
  <si>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</si>
  <si>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</si>
  <si>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</si>
  <si>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</si>
  <si>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</si>
  <si>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</si>
  <si>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</si>
  <si>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</si>
  <si>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</si>
  <si>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</si>
  <si>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</si>
  <si>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</si>
  <si>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</si>
  <si>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</si>
  <si>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</si>
  <si>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</si>
  <si>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</si>
  <si>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</si>
  <si>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</si>
  <si>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</si>
  <si>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</si>
  <si>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</si>
  <si>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</si>
  <si>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</si>
  <si>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</si>
  <si>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</si>
  <si>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</si>
  <si>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</si>
  <si>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</si>
  <si>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</si>
  <si>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</si>
  <si>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</si>
  <si>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</si>
  <si>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</si>
  <si>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</si>
  <si>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</si>
  <si>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</si>
  <si>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</si>
  <si>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</si>
  <si>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</si>
  <si>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</si>
  <si>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</si>
  <si>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</si>
  <si>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</si>
  <si>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</si>
  <si>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</si>
  <si>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</si>
  <si>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</si>
  <si>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</si>
  <si>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</si>
  <si>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</si>
  <si>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</si>
  <si>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</si>
  <si>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</si>
  <si>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</si>
  <si>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</si>
  <si>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</si>
  <si>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</si>
  <si>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</si>
  <si>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</si>
  <si>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</si>
  <si>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</si>
  <si>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</si>
  <si>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</si>
  <si>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</si>
  <si>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</si>
  <si>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</si>
  <si>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</si>
  <si>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</si>
  <si>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</si>
  <si>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</si>
  <si>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</si>
  <si>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</si>
  <si>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</si>
  <si>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</si>
  <si>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</si>
  <si>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</si>
  <si>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</si>
  <si>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</si>
  <si>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</si>
  <si>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</si>
  <si>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</si>
  <si>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</si>
  <si>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</si>
  <si>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</si>
  <si>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</si>
  <si>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</si>
  <si>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</si>
  <si>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</si>
  <si>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</si>
  <si>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</si>
  <si>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</si>
  <si>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</si>
  <si>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</si>
  <si>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</si>
  <si>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</si>
  <si>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</si>
  <si>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</si>
  <si>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</si>
  <si>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</si>
  <si>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</si>
  <si>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</si>
  <si>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</si>
  <si>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</si>
  <si>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</si>
  <si>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</si>
  <si>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</si>
  <si>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</si>
  <si>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</si>
  <si>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</si>
  <si>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</si>
  <si>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</si>
  <si>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</si>
  <si>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</si>
  <si>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</si>
  <si>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</si>
  <si>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</si>
  <si>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</si>
  <si>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</si>
  <si>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</si>
  <si>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</si>
  <si>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</si>
  <si>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</si>
  <si>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</si>
  <si>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</si>
  <si>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</si>
  <si>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</si>
  <si>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</si>
  <si>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</si>
  <si>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</si>
  <si>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</si>
  <si>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</si>
  <si>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</si>
  <si>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</si>
  <si>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</si>
  <si>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</si>
  <si>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</si>
  <si>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</si>
  <si>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</si>
  <si>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</si>
  <si>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</si>
  <si>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</si>
  <si>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</si>
  <si>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</si>
  <si>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</si>
  <si>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</si>
  <si>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</si>
  <si>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</si>
  <si>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</si>
  <si>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</si>
  <si>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</si>
  <si>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</si>
  <si>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</si>
  <si>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</si>
  <si>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</si>
  <si>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</si>
  <si>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</si>
  <si>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</si>
  <si>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</si>
  <si>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</si>
  <si>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</si>
  <si>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</si>
  <si>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</si>
  <si>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</si>
  <si>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</si>
  <si>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</si>
  <si>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</si>
  <si>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</si>
  <si>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</si>
  <si>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</si>
  <si>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</si>
  <si>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</si>
  <si>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</si>
  <si>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</si>
  <si>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</si>
  <si>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</si>
  <si>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</si>
  <si>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</si>
  <si>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</si>
  <si>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</si>
  <si>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</si>
  <si>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</si>
  <si>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</si>
  <si>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</si>
  <si>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</si>
  <si>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</si>
  <si>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</si>
  <si>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</si>
  <si>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</si>
  <si>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</si>
  <si>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</si>
  <si>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</si>
  <si>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</si>
  <si>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</si>
  <si>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</si>
  <si>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</si>
  <si>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</si>
  <si>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</si>
  <si>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</si>
  <si>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</si>
  <si>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</si>
  <si>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</si>
  <si>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</si>
  <si>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</si>
  <si>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</si>
  <si>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</si>
  <si>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</si>
  <si>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</si>
  <si>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</si>
  <si>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</si>
  <si>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</si>
  <si>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</si>
  <si>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</si>
  <si>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</si>
  <si>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</si>
  <si>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</si>
  <si>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</si>
  <si>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</si>
  <si>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</si>
  <si>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</si>
  <si>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</si>
  <si>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</si>
  <si>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</si>
  <si>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</si>
  <si>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</si>
  <si>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</si>
  <si>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</si>
  <si>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</si>
  <si>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</si>
  <si>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</si>
  <si>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</si>
  <si>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</si>
  <si>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</si>
  <si>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</si>
  <si>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</si>
  <si>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</si>
  <si>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</si>
  <si>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</si>
  <si>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</si>
  <si>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</si>
  <si>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</si>
  <si>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</si>
  <si>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</si>
  <si>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</si>
  <si>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</si>
  <si>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</si>
  <si>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</si>
  <si>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</si>
  <si>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</si>
  <si>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</si>
  <si>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</si>
  <si>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</si>
  <si>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</si>
  <si>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</si>
  <si>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</si>
  <si>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</si>
  <si>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</si>
  <si>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</si>
  <si>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</si>
  <si>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</si>
  <si>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</si>
  <si>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</si>
  <si>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</si>
  <si>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</si>
  <si>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</si>
  <si>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</si>
  <si>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</si>
  <si>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</si>
  <si>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</si>
  <si>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</si>
  <si>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</si>
  <si>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</si>
  <si>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</si>
  <si>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</si>
  <si>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</si>
  <si>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</si>
  <si>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</si>
  <si>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</si>
  <si>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</si>
  <si>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</si>
  <si>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</si>
  <si>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</si>
  <si>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</si>
  <si>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</si>
  <si>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</si>
  <si>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</si>
  <si>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</si>
  <si>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</si>
  <si>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</si>
  <si>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</si>
  <si>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</si>
  <si>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</si>
  <si>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</si>
  <si>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</si>
  <si>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</si>
  <si>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</si>
  <si>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</si>
  <si>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</si>
  <si>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</si>
  <si>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</si>
  <si>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</si>
  <si>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</si>
  <si>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</si>
  <si>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</si>
  <si>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</si>
  <si>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</si>
  <si>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</si>
  <si>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</si>
  <si>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</si>
  <si>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</si>
  <si>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</si>
  <si>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</si>
  <si>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</si>
  <si>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</si>
  <si>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</si>
  <si>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</si>
  <si>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</si>
  <si>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</si>
  <si>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</si>
  <si>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</si>
  <si>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</si>
  <si>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</si>
  <si>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</si>
  <si>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</si>
  <si>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</si>
  <si>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</si>
  <si>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</si>
  <si>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</si>
  <si>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</si>
  <si>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</si>
  <si>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</si>
  <si>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</si>
  <si>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</si>
  <si>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</si>
  <si>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</si>
  <si>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</si>
  <si>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</si>
  <si>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</si>
  <si>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</si>
  <si>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</si>
  <si>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</si>
  <si>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</si>
  <si>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</si>
  <si>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</si>
  <si>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</si>
  <si>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</si>
  <si>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</si>
  <si>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</si>
  <si>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</si>
  <si>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</si>
  <si>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</si>
  <si>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</si>
  <si>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</si>
  <si>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</si>
  <si>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</si>
  <si>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</si>
  <si>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</si>
  <si>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</si>
  <si>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</si>
  <si>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</si>
  <si>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</si>
  <si>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</si>
  <si>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</si>
  <si>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</si>
  <si>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</si>
  <si>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</si>
  <si>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</si>
  <si>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</si>
  <si>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</si>
  <si>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</si>
  <si>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</si>
  <si>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</si>
  <si>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</si>
  <si>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</si>
  <si>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</si>
  <si>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</si>
  <si>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</si>
  <si>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</si>
  <si>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</si>
  <si>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</si>
  <si>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</si>
  <si>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</si>
  <si>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</si>
  <si>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</si>
  <si>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</si>
  <si>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</si>
  <si>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</si>
  <si>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</si>
  <si>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</si>
  <si>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</si>
  <si>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</si>
  <si>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</si>
  <si>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</si>
  <si>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</si>
  <si>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</si>
  <si>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</si>
  <si>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</si>
  <si>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</si>
  <si>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</si>
  <si>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</si>
  <si>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</si>
  <si>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</si>
  <si>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</si>
  <si>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</si>
  <si>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</si>
  <si>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</si>
  <si>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</si>
  <si>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</si>
  <si>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</si>
  <si>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</si>
  <si>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</si>
  <si>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</si>
  <si>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</si>
  <si>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</si>
  <si>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</si>
  <si>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</si>
  <si>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</si>
  <si>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</si>
  <si>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</si>
  <si>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</si>
  <si>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</si>
  <si>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</si>
  <si>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</si>
  <si>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</si>
  <si>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</si>
  <si>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</si>
  <si>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</si>
  <si>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</si>
  <si>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</si>
  <si>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</si>
  <si>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</si>
  <si>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</si>
  <si>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</si>
  <si>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</si>
  <si>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</si>
  <si>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</si>
  <si>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</si>
  <si>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</si>
  <si>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</si>
  <si>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</si>
  <si>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</si>
  <si>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</si>
  <si>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</si>
  <si>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</si>
  <si>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</si>
  <si>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</si>
  <si>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</si>
  <si>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</si>
  <si>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</si>
  <si>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</si>
  <si>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</si>
  <si>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</si>
  <si>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</si>
  <si>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</si>
  <si>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</si>
  <si>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</si>
  <si>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</si>
  <si>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</si>
  <si>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</si>
  <si>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</si>
  <si>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</si>
  <si>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</si>
  <si>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</si>
  <si>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</si>
  <si>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</si>
  <si>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</si>
  <si>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</si>
  <si>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</si>
  <si>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</si>
  <si>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</si>
  <si>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</si>
  <si>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</si>
  <si>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</si>
  <si>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</si>
  <si>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</si>
  <si>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</si>
  <si>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</si>
  <si>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</si>
  <si>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</si>
  <si>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</si>
  <si>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</si>
  <si>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</si>
  <si>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</si>
  <si>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</si>
  <si>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</si>
  <si>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</si>
  <si>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</si>
  <si>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</si>
  <si>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</si>
  <si>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</si>
  <si>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</si>
  <si>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</si>
  <si>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</si>
  <si>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</si>
  <si>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</si>
  <si>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</si>
  <si>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</si>
  <si>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</si>
  <si>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</si>
  <si>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</si>
  <si>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</si>
  <si>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</si>
  <si>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</si>
  <si>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</si>
  <si>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</si>
  <si>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</si>
  <si>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</si>
  <si>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</si>
  <si>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</si>
  <si>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</si>
  <si>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</si>
  <si>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</si>
  <si>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</si>
  <si>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</si>
  <si>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</si>
  <si>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</si>
  <si>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</si>
  <si>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</si>
  <si>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</si>
  <si>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</si>
  <si>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</si>
  <si>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</si>
  <si>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</si>
  <si>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</si>
  <si>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</si>
  <si>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</si>
  <si>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</si>
  <si>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</si>
  <si>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</si>
  <si>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</si>
  <si>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</si>
  <si>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</si>
  <si>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</si>
  <si>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</si>
  <si>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</si>
  <si>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</si>
  <si>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</si>
  <si>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</si>
  <si>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</si>
  <si>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</si>
  <si>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</si>
  <si>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</si>
  <si>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</si>
  <si>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</si>
  <si>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</si>
  <si>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</si>
  <si>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</si>
  <si>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</si>
  <si>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</si>
  <si>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</si>
  <si>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</si>
  <si>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</si>
  <si>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</si>
  <si>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</si>
  <si>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</si>
  <si>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</si>
  <si>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</si>
  <si>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</si>
  <si>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</si>
  <si>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</si>
  <si>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</si>
  <si>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</si>
  <si>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</si>
  <si>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</si>
  <si>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</si>
  <si>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</si>
  <si>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</si>
  <si>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</si>
  <si>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</si>
  <si>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</si>
  <si>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</si>
  <si>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</si>
  <si>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</si>
  <si>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</si>
  <si>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</si>
  <si>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</si>
  <si>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</si>
  <si>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</si>
  <si>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</si>
  <si>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</si>
  <si>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</si>
  <si>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</si>
  <si>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</si>
  <si>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</si>
  <si>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</si>
  <si>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</si>
  <si>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</si>
  <si>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</si>
  <si>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</si>
  <si>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</si>
  <si>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</si>
  <si>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</si>
  <si>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</si>
  <si>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</si>
  <si>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</si>
  <si>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</si>
  <si>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</si>
  <si>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</si>
  <si>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</si>
  <si>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</si>
  <si>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</si>
  <si>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</si>
  <si>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</si>
  <si>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</si>
  <si>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</si>
  <si>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</si>
  <si>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</si>
  <si>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</si>
  <si>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</si>
  <si>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</si>
  <si>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</si>
  <si>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</si>
  <si>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</si>
  <si>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</si>
  <si>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</si>
  <si>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</si>
  <si>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</si>
  <si>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</si>
  <si>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</si>
  <si>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</si>
  <si>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</si>
  <si>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</si>
  <si>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</si>
  <si>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</si>
  <si>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</si>
  <si>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</si>
  <si>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</si>
  <si>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</si>
  <si>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</si>
  <si>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</si>
  <si>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</si>
  <si>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</si>
  <si>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</si>
  <si>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</si>
  <si>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</si>
  <si>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</si>
  <si>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</si>
  <si>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</si>
  <si>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</si>
  <si>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</si>
  <si>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</si>
  <si>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</si>
  <si>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</si>
  <si>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</si>
  <si>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</si>
  <si>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</si>
  <si>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</si>
  <si>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</si>
  <si>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</si>
  <si>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</si>
  <si>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</si>
  <si>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</si>
  <si>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</si>
  <si>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</si>
  <si>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</si>
  <si>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</si>
  <si>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</si>
  <si>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</si>
  <si>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</si>
  <si>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</si>
  <si>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</si>
  <si>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</si>
  <si>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</si>
  <si>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</si>
  <si>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</si>
  <si>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</si>
  <si>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</si>
  <si>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</si>
  <si>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</si>
  <si>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</si>
  <si>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</si>
  <si>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</si>
  <si>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</si>
  <si>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</si>
  <si>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</si>
  <si>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</si>
  <si>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</si>
  <si>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</si>
  <si>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</si>
  <si>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</si>
  <si>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</si>
  <si>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</si>
  <si>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</si>
  <si>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</si>
  <si>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</si>
  <si>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</si>
  <si>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</si>
  <si>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</si>
  <si>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</si>
  <si>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</si>
  <si>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</si>
  <si>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</si>
  <si>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</si>
  <si>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</si>
  <si>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</si>
  <si>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</si>
  <si>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</si>
  <si>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</si>
  <si>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</si>
  <si>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</si>
  <si>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</si>
  <si>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</si>
  <si>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</si>
  <si>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</si>
  <si>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</si>
  <si>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</si>
  <si>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</si>
  <si>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</si>
  <si>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</si>
  <si>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</si>
  <si>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</si>
  <si>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</si>
  <si>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</si>
  <si>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</si>
  <si>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</si>
  <si>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</si>
  <si>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</si>
  <si>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</si>
  <si>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</si>
  <si>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</si>
  <si>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</si>
  <si>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</si>
  <si>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</si>
  <si>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</si>
  <si>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</si>
  <si>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</si>
  <si>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</si>
  <si>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</si>
  <si>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</si>
  <si>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</si>
  <si>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</si>
  <si>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</si>
  <si>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</si>
  <si>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</si>
  <si>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</si>
  <si>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</si>
  <si>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</si>
  <si>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</si>
  <si>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</si>
  <si>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</si>
  <si>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</si>
  <si>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</si>
  <si>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</si>
  <si>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</si>
  <si>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</si>
  <si>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</si>
  <si>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</si>
  <si>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</si>
  <si>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</si>
  <si>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</si>
  <si>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</si>
  <si>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</si>
  <si>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</si>
  <si>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</si>
  <si>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</si>
  <si>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</si>
  <si>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</si>
  <si>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</si>
  <si>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</si>
  <si>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</si>
  <si>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</si>
  <si>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</si>
  <si>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</si>
  <si>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</si>
  <si>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</si>
  <si>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</si>
  <si>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</si>
  <si>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</si>
  <si>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</si>
  <si>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</si>
  <si>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</si>
  <si>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</si>
  <si>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</si>
  <si>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</si>
  <si>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</si>
  <si>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</si>
  <si>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</si>
  <si>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</si>
  <si>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</si>
  <si>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</si>
  <si>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</si>
  <si>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</si>
  <si>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</si>
  <si>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</si>
  <si>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</si>
  <si>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</si>
  <si>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</si>
  <si>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</si>
  <si>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</si>
  <si>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</si>
  <si>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</si>
  <si>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</si>
  <si>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</si>
  <si>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</si>
  <si>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</si>
  <si>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</si>
  <si>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</si>
  <si>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</si>
  <si>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</si>
  <si>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</si>
  <si>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</si>
  <si>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</si>
  <si>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</si>
  <si>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</si>
  <si>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</si>
  <si>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</si>
  <si>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</si>
  <si>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</si>
  <si>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</si>
  <si>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</si>
  <si>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</si>
  <si>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</si>
  <si>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</si>
  <si>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</si>
  <si>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</si>
  <si>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</si>
  <si>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</si>
  <si>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</si>
  <si>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</si>
  <si>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</si>
  <si>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</si>
  <si>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</si>
  <si>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</si>
  <si>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</si>
  <si>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</si>
  <si>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</si>
  <si>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</si>
  <si>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</si>
  <si>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</si>
  <si>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</si>
  <si>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</si>
  <si>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</si>
  <si>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</si>
  <si>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</si>
  <si>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</si>
  <si>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</si>
  <si>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</si>
  <si>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</si>
  <si>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</si>
  <si>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</si>
  <si>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</si>
  <si>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</si>
  <si>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</si>
  <si>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</si>
  <si>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</si>
  <si>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</si>
  <si>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</si>
  <si>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</si>
  <si>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</si>
  <si>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</si>
  <si>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</si>
  <si>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</si>
  <si>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</si>
  <si>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</si>
  <si>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</si>
  <si>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</si>
  <si>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</si>
  <si>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</si>
  <si>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</si>
  <si>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</si>
  <si>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</si>
  <si>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</si>
  <si>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</si>
  <si>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</si>
  <si>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</si>
  <si>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</si>
  <si>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</si>
  <si>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</si>
  <si>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</si>
  <si>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</si>
  <si>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</si>
  <si>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</si>
  <si>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</si>
  <si>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</si>
  <si>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</si>
  <si>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</si>
  <si>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</si>
  <si>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</si>
  <si>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</si>
  <si>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</si>
  <si>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</si>
  <si>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</si>
  <si>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</si>
  <si>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</si>
  <si>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</si>
  <si>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</si>
  <si>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</si>
  <si>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</si>
  <si>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</si>
  <si>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</si>
  <si>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</si>
  <si>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</si>
  <si>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</si>
  <si>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</si>
  <si>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</si>
  <si>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</si>
  <si>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</si>
  <si>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</si>
  <si>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</si>
  <si>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</si>
  <si>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</si>
  <si>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</si>
  <si>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</si>
  <si>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</si>
  <si>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</si>
  <si>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</si>
  <si>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</si>
  <si>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</si>
  <si>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</si>
  <si>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</si>
  <si>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</si>
  <si>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</si>
  <si>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</si>
  <si>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</si>
  <si>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</si>
  <si>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</si>
  <si>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</si>
  <si>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</si>
  <si>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</si>
  <si>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</si>
  <si>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</si>
  <si>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</si>
  <si>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</si>
  <si>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</si>
  <si>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</si>
  <si>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</si>
  <si>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</si>
  <si>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</si>
  <si>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</si>
  <si>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</si>
  <si>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</si>
  <si>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</si>
  <si>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</si>
  <si>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</si>
  <si>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</si>
  <si>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</si>
  <si>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</si>
  <si>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</si>
  <si>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</si>
  <si>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</si>
  <si>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</si>
  <si>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</si>
  <si>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</si>
  <si>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</si>
  <si>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</si>
  <si>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</si>
  <si>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</si>
  <si>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</si>
  <si>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</si>
  <si>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</si>
  <si>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</si>
  <si>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</si>
  <si>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</si>
  <si>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</si>
  <si>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</si>
  <si>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</si>
  <si>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</si>
  <si>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</si>
  <si>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</si>
  <si>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</si>
  <si>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</si>
  <si>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</si>
  <si>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</si>
  <si>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</si>
  <si>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</si>
  <si>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</si>
  <si>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</si>
  <si>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</si>
  <si>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</si>
  <si>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</si>
  <si>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</si>
  <si>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</si>
  <si>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</si>
  <si>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</si>
  <si>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</si>
  <si>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</si>
  <si>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</si>
  <si>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</si>
  <si>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</si>
  <si>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</si>
  <si>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</si>
  <si>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</si>
  <si>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</si>
  <si>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</si>
  <si>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</si>
  <si>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</si>
  <si>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</si>
  <si>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</si>
  <si>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</si>
  <si>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</si>
  <si>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</si>
  <si>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</si>
  <si>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</si>
  <si>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</si>
  <si>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</si>
  <si>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</si>
  <si>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</si>
  <si>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</si>
  <si>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</si>
  <si>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</si>
  <si>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</si>
  <si>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</si>
  <si>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</si>
  <si>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</si>
  <si>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</si>
  <si>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</si>
  <si>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</si>
  <si>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</si>
  <si>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</si>
  <si>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</si>
  <si>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</si>
  <si>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</si>
  <si>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</si>
  <si>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</si>
  <si>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</si>
  <si>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</si>
  <si>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</si>
  <si>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</si>
  <si>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</si>
  <si>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</si>
  <si>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</si>
  <si>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</si>
  <si>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</si>
  <si>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</si>
  <si>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</si>
  <si>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</si>
  <si>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</si>
  <si>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</si>
  <si>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</si>
  <si>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</si>
  <si>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</si>
  <si>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</si>
  <si>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</si>
  <si>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</si>
  <si>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</si>
  <si>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</si>
  <si>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</si>
  <si>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</si>
  <si>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</si>
  <si>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</si>
  <si>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</si>
  <si>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</si>
  <si>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</si>
  <si>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</si>
  <si>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</si>
  <si>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</si>
  <si>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</si>
  <si>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</si>
  <si>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</si>
  <si>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</si>
  <si>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</si>
  <si>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</si>
  <si>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</si>
  <si>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</si>
  <si>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</si>
  <si>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</si>
  <si>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</si>
  <si>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</si>
  <si>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</si>
  <si>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</si>
  <si>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</si>
  <si>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</si>
  <si>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</si>
  <si>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</si>
  <si>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</si>
  <si>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</si>
  <si>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</si>
  <si>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</si>
  <si>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</si>
  <si>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</si>
  <si>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</si>
  <si>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</si>
  <si>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</si>
  <si>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</si>
  <si>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</si>
  <si>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</si>
  <si>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</si>
  <si>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</si>
  <si>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</si>
  <si>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</si>
  <si>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</si>
  <si>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</si>
  <si>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</si>
  <si>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</si>
  <si>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</si>
  <si>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</si>
  <si>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</si>
  <si>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</si>
  <si>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</si>
  <si>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</si>
  <si>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</si>
  <si>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</si>
  <si>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</si>
  <si>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</si>
  <si>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</si>
  <si>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</si>
  <si>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</si>
  <si>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</si>
  <si>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</si>
  <si>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</si>
  <si>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</si>
  <si>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</si>
  <si>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</si>
  <si>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</si>
  <si>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</si>
  <si>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</si>
  <si>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</si>
  <si>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</si>
  <si>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</si>
  <si>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</si>
  <si>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</si>
  <si>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</si>
  <si>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</si>
  <si>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</si>
  <si>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</si>
  <si>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</si>
  <si>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</si>
  <si>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</si>
  <si>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</si>
  <si>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</si>
  <si>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</si>
  <si>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</si>
  <si>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</si>
  <si>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</si>
  <si>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</si>
  <si>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</si>
  <si>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</si>
  <si>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</si>
  <si>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</si>
  <si>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</si>
  <si>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</si>
  <si>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</si>
  <si>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</si>
  <si>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</si>
  <si>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</si>
  <si>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</si>
  <si>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</si>
  <si>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</si>
  <si>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</si>
  <si>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</si>
  <si>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</si>
  <si>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</si>
  <si>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</si>
  <si>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</si>
  <si>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</si>
  <si>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</si>
  <si>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</si>
  <si>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</si>
  <si>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</si>
  <si>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</si>
  <si>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</si>
  <si>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</si>
  <si>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</si>
  <si>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</si>
  <si>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</si>
  <si>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</si>
  <si>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</si>
  <si>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</si>
  <si>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</si>
  <si>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</si>
  <si>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</si>
  <si>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</si>
  <si>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</si>
  <si>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</si>
  <si>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</si>
  <si>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</si>
  <si>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</si>
  <si>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</si>
  <si>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</si>
  <si>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</si>
  <si>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</si>
  <si>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</si>
  <si>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</si>
  <si>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</si>
  <si>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</si>
  <si>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</si>
  <si>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</si>
  <si>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</si>
  <si>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</si>
  <si>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</si>
  <si>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</si>
  <si>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</si>
  <si>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</si>
  <si>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</si>
  <si>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</si>
  <si>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</si>
  <si>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</si>
  <si>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</si>
  <si>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</si>
  <si>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</si>
  <si>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</si>
  <si>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</si>
  <si>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</si>
  <si>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</si>
  <si>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</si>
  <si>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</si>
  <si>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</si>
  <si>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</si>
  <si>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</si>
  <si>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</si>
  <si>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</si>
  <si>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</si>
  <si>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</si>
  <si>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</si>
  <si>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</si>
  <si>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</si>
  <si>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</si>
  <si>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</si>
  <si>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</si>
  <si>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</si>
  <si>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</si>
  <si>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</si>
  <si>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</si>
  <si>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</si>
  <si>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</si>
  <si>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</si>
  <si>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</si>
  <si>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</si>
  <si>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</si>
  <si>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</si>
  <si>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</si>
  <si>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</si>
  <si>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</si>
  <si>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</si>
  <si>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</si>
  <si>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</si>
  <si>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</si>
  <si>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</si>
  <si>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</si>
  <si>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</si>
  <si>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</si>
  <si>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</si>
  <si>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</si>
  <si>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</si>
  <si>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</si>
  <si>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</si>
  <si>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</si>
  <si>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</si>
  <si>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</si>
  <si>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</si>
  <si>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</si>
  <si>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</si>
  <si>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</si>
  <si>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</si>
  <si>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</si>
  <si>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</si>
  <si>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</si>
  <si>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</si>
  <si>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</si>
  <si>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</si>
  <si>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</si>
  <si>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</si>
  <si>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</si>
  <si>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</si>
  <si>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</si>
  <si>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</si>
  <si>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</si>
  <si>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</si>
  <si>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</si>
  <si>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</si>
  <si>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</si>
  <si>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</si>
  <si>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</si>
  <si>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</si>
  <si>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</si>
  <si>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</si>
  <si>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</si>
  <si>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</si>
  <si>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</si>
  <si>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</si>
  <si>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</si>
  <si>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</si>
  <si>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</si>
  <si>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</si>
  <si>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</si>
  <si>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</si>
  <si>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</si>
  <si>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</si>
  <si>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</si>
  <si>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</si>
  <si>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</si>
  <si>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</si>
  <si>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</si>
  <si>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</si>
  <si>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</si>
  <si>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</si>
  <si>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</si>
  <si>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</si>
  <si>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</si>
  <si>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</si>
  <si>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</si>
  <si>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</si>
  <si>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</si>
  <si>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</si>
  <si>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</si>
  <si>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</si>
  <si>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</si>
  <si>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</si>
  <si>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</si>
  <si>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</si>
  <si>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</si>
  <si>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</si>
  <si>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</si>
  <si>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</si>
  <si>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</si>
  <si>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</si>
  <si>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</si>
  <si>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</si>
  <si>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</si>
  <si>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</si>
  <si>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</si>
  <si>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</si>
  <si>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</si>
  <si>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</si>
  <si>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</si>
  <si>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</si>
  <si>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</si>
  <si>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</si>
  <si>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</si>
  <si>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</si>
  <si>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</si>
  <si>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</si>
  <si>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</si>
  <si>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</si>
  <si>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</si>
  <si>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</si>
  <si>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</si>
  <si>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</si>
  <si>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</si>
  <si>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</si>
  <si>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</si>
  <si>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</si>
  <si>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</si>
  <si>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</si>
  <si>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</si>
  <si>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</si>
  <si>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</si>
  <si>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</si>
  <si>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</si>
  <si>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</si>
  <si>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</si>
  <si>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</si>
  <si>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</si>
  <si>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</si>
  <si>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</si>
  <si>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</si>
  <si>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</si>
  <si>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</si>
  <si>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</si>
  <si>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</si>
  <si>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</si>
  <si>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</si>
  <si>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</si>
  <si>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</si>
  <si>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</si>
  <si>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</si>
  <si>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</si>
  <si>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</si>
  <si>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</si>
  <si>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</si>
  <si>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</si>
  <si>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</si>
  <si>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</si>
  <si>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</si>
  <si>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</si>
  <si>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</si>
  <si>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</si>
  <si>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</si>
  <si>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</si>
  <si>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</si>
  <si>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</si>
  <si>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</si>
  <si>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</si>
  <si>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</si>
  <si>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</si>
  <si>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</si>
  <si>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</si>
  <si>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</si>
  <si>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</si>
  <si>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</si>
  <si>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</si>
  <si>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</si>
  <si>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</si>
  <si>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</si>
  <si>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</si>
  <si>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</si>
  <si>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</si>
  <si>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</si>
  <si>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</si>
  <si>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</si>
  <si>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</si>
  <si>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</si>
  <si>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</si>
  <si>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</si>
  <si>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</si>
  <si>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</si>
  <si>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</si>
  <si>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</si>
  <si>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</si>
  <si>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</si>
  <si>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</si>
  <si>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</si>
  <si>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</si>
  <si>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</si>
  <si>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</si>
  <si>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</si>
  <si>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</si>
  <si>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</si>
  <si>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</si>
  <si>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</si>
  <si>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</si>
  <si>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</si>
  <si>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</si>
  <si>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</si>
  <si>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</si>
  <si>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</si>
  <si>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</si>
  <si>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</si>
  <si>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</si>
  <si>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</si>
  <si>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</si>
  <si>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</si>
  <si>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</si>
  <si>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</si>
  <si>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</si>
  <si>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</si>
  <si>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</si>
  <si>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</si>
  <si>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</si>
  <si>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</si>
  <si>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</si>
  <si>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</si>
  <si>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</si>
  <si>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</si>
  <si>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</si>
  <si>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</si>
  <si>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</si>
  <si>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</si>
  <si>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</si>
  <si>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</si>
  <si>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</si>
  <si>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</si>
  <si>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</si>
  <si>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</si>
  <si>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</si>
  <si>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</si>
  <si>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</si>
  <si>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</si>
  <si>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</si>
  <si>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</si>
  <si>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</si>
  <si>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</si>
  <si>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</si>
  <si>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</si>
  <si>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</si>
  <si>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</si>
  <si>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</si>
  <si>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</si>
  <si>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</si>
  <si>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</si>
  <si>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</si>
  <si>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</si>
  <si>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</si>
  <si>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</si>
  <si>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</si>
  <si>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</si>
  <si>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</si>
  <si>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</si>
  <si>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</si>
  <si>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</si>
  <si>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</si>
  <si>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</si>
  <si>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</si>
  <si>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</si>
  <si>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</si>
  <si>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</si>
  <si>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</si>
  <si>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</si>
  <si>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</si>
  <si>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</si>
  <si>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</si>
  <si>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</si>
  <si>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</si>
  <si>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</si>
  <si>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</si>
  <si>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</si>
  <si>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</si>
  <si>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</si>
  <si>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</si>
  <si>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</si>
  <si>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</si>
  <si>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</si>
  <si>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</si>
  <si>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</si>
  <si>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</si>
  <si>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</si>
  <si>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</si>
  <si>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</si>
  <si>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</si>
  <si>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</si>
  <si>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</si>
  <si>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</si>
  <si>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</si>
  <si>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</si>
  <si>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</si>
  <si>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</si>
  <si>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</si>
  <si>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</si>
  <si>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</si>
  <si>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</si>
  <si>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</si>
  <si>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</si>
  <si>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</si>
  <si>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</si>
  <si>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</si>
  <si>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</si>
  <si>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</si>
  <si>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</si>
  <si>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</si>
  <si>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</si>
  <si>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</si>
  <si>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</si>
  <si>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</si>
  <si>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</si>
  <si>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</si>
  <si>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</si>
  <si>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</si>
  <si>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</si>
  <si>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</si>
  <si>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</si>
  <si>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</si>
  <si>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</si>
  <si>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</si>
  <si>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</si>
  <si>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</si>
  <si>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</si>
  <si>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</si>
  <si>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</si>
  <si>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</si>
  <si>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</si>
  <si>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</si>
  <si>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</si>
  <si>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</si>
  <si>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</si>
  <si>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</si>
  <si>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</si>
  <si>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</si>
  <si>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</si>
  <si>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</si>
  <si>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</si>
  <si>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</si>
  <si>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</si>
  <si>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</si>
  <si>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</si>
  <si>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</si>
  <si>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</si>
  <si>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</si>
  <si>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</si>
  <si>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</si>
  <si>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</si>
  <si>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</si>
  <si>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</si>
  <si>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</si>
  <si>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</si>
  <si>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</si>
  <si>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</si>
  <si>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</si>
  <si>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</si>
  <si>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</si>
  <si>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</si>
  <si>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</si>
  <si>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</si>
  <si>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</si>
  <si>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</si>
  <si>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</si>
  <si>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</si>
  <si>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</si>
  <si>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</si>
  <si>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</si>
  <si>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</si>
  <si>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</si>
  <si>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</si>
  <si>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</si>
  <si>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</si>
  <si>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</si>
  <si>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</si>
  <si>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</si>
  <si>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</si>
  <si>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</si>
  <si>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</si>
  <si>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</si>
  <si>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</si>
  <si>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</si>
  <si>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</si>
  <si>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</si>
  <si>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</si>
  <si>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</si>
  <si>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</si>
  <si>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</si>
  <si>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</si>
  <si>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</si>
  <si>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</si>
  <si>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</si>
  <si>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</si>
  <si>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</si>
  <si>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</si>
  <si>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</si>
  <si>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</si>
  <si>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</si>
  <si>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</si>
  <si>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</si>
  <si>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</si>
  <si>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</si>
  <si>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</si>
  <si>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</si>
  <si>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</si>
  <si>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</si>
  <si>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</si>
  <si>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</si>
  <si>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</si>
  <si>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</si>
  <si>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</si>
  <si>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</si>
  <si>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</si>
  <si>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</si>
  <si>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</si>
  <si>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</si>
  <si>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</si>
  <si>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</si>
  <si>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</si>
  <si>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</si>
  <si>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</si>
  <si>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</si>
  <si>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</si>
  <si>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</si>
  <si>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</si>
  <si>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</si>
  <si>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</si>
  <si>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</si>
  <si>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</si>
  <si>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</si>
  <si>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</si>
  <si>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</si>
  <si>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</si>
  <si>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</si>
  <si>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</si>
  <si>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</si>
  <si>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</si>
  <si>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</si>
  <si>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</si>
  <si>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</si>
  <si>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</si>
  <si>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</si>
  <si>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</si>
  <si>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</si>
  <si>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</si>
  <si>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</si>
  <si>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</si>
  <si>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</si>
  <si>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</si>
  <si>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</si>
  <si>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</si>
  <si>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</si>
  <si>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</si>
  <si>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</si>
  <si>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</si>
  <si>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</si>
  <si>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</si>
  <si>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</si>
  <si>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</si>
  <si>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</si>
  <si>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</si>
  <si>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</si>
  <si>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</si>
  <si>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</si>
  <si>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</si>
  <si>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</si>
  <si>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</si>
  <si>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</si>
  <si>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</si>
  <si>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</si>
  <si>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</si>
  <si>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</si>
  <si>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</si>
  <si>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</si>
  <si>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</si>
  <si>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</si>
  <si>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</si>
  <si>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</si>
  <si>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</si>
  <si>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</si>
  <si>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</si>
  <si>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</si>
  <si>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</si>
  <si>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</si>
  <si>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</si>
  <si>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</si>
  <si>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</si>
  <si>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</si>
  <si>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</si>
  <si>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</si>
  <si>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</si>
  <si>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</si>
  <si>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</si>
  <si>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</si>
  <si>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</si>
  <si>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</si>
  <si>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</si>
  <si>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</si>
  <si>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</si>
  <si>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</si>
  <si>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</si>
  <si>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</si>
  <si>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</si>
  <si>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</si>
  <si>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</si>
  <si>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</si>
  <si>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</si>
  <si>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</si>
  <si>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</si>
  <si>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</si>
  <si>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</si>
  <si>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</si>
  <si>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</si>
  <si>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</si>
  <si>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</si>
  <si>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</si>
  <si>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</si>
  <si>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</si>
  <si>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</si>
  <si>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</si>
  <si>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</si>
  <si>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</si>
  <si>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</si>
  <si>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</si>
  <si>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</si>
  <si>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</si>
  <si>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</si>
  <si>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</si>
  <si>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</si>
  <si>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</si>
  <si>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</si>
  <si>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</si>
  <si>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</si>
  <si>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</si>
  <si>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</si>
  <si>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</si>
  <si>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</si>
  <si>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</si>
  <si>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</si>
  <si>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</si>
  <si>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</si>
  <si>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</si>
  <si>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</si>
  <si>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</si>
  <si>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</si>
  <si>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</si>
  <si>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</si>
  <si>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</si>
  <si>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</si>
  <si>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</si>
  <si>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</si>
  <si>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</si>
  <si>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</si>
  <si>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</si>
  <si>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</si>
  <si>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</si>
  <si>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</si>
  <si>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</si>
  <si>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</si>
  <si>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</si>
  <si>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</si>
  <si>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</si>
  <si>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</si>
  <si>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</si>
  <si>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</si>
  <si>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</si>
  <si>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</si>
  <si>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</si>
  <si>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</si>
  <si>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</si>
  <si>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</si>
  <si>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</si>
  <si>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</si>
  <si>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</si>
  <si>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</si>
  <si>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</si>
  <si>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</si>
  <si>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</si>
  <si>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</si>
  <si>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</si>
  <si>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</si>
  <si>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</si>
  <si>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</si>
  <si>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</si>
  <si>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</si>
  <si>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</si>
  <si>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</si>
  <si>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</si>
  <si>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</si>
  <si>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</si>
  <si>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</si>
  <si>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</si>
  <si>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</si>
  <si>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</si>
  <si>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</si>
  <si>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</si>
  <si>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</si>
  <si>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</si>
  <si>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</si>
  <si>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</si>
  <si>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</si>
  <si>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</si>
  <si>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</si>
  <si>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</si>
  <si>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</si>
  <si>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</si>
  <si>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</si>
  <si>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</si>
  <si>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</si>
  <si>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</si>
  <si>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</si>
  <si>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</si>
  <si>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</si>
  <si>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</si>
  <si>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</si>
  <si>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</si>
  <si>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</si>
  <si>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</si>
  <si>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</si>
  <si>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</si>
  <si>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</si>
  <si>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</si>
  <si>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</si>
  <si>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</si>
  <si>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</si>
  <si>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</si>
  <si>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</si>
  <si>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</si>
  <si>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</si>
  <si>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</si>
  <si>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</si>
  <si>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</si>
  <si>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</si>
  <si>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</si>
  <si>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</si>
  <si>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</si>
  <si>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</si>
  <si>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</si>
  <si>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</si>
  <si>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</si>
  <si>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</si>
  <si>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</si>
  <si>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</si>
  <si>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</si>
  <si>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</si>
  <si>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</si>
  <si>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</si>
  <si>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</si>
  <si>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</si>
  <si>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</si>
  <si>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</si>
  <si>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</si>
  <si>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</si>
  <si>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</si>
  <si>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</si>
  <si>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</si>
  <si>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</si>
  <si>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</si>
  <si>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</si>
  <si>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</si>
  <si>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</si>
  <si>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</si>
  <si>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</si>
  <si>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</si>
  <si>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</si>
  <si>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</si>
  <si>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</si>
  <si>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</si>
  <si>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</si>
  <si>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</si>
  <si>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</si>
  <si>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</si>
  <si>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</si>
  <si>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</si>
  <si>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</si>
  <si>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</si>
  <si>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</si>
  <si>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</si>
  <si>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</si>
  <si>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</si>
  <si>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</si>
  <si>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</si>
  <si>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</si>
  <si>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</si>
  <si>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</si>
  <si>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</si>
  <si>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</si>
  <si>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</si>
  <si>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</si>
  <si>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</si>
  <si>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</si>
  <si>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</si>
  <si>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</si>
  <si>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</si>
  <si>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</si>
  <si>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</si>
  <si>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</si>
  <si>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</si>
  <si>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</si>
  <si>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</si>
  <si>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</si>
  <si>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</si>
  <si>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</si>
  <si>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</si>
  <si>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</si>
  <si>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</si>
  <si>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</si>
  <si>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</si>
  <si>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</si>
  <si>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</si>
  <si>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</si>
  <si>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</si>
  <si>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</si>
  <si>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</si>
  <si>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</si>
  <si>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</si>
  <si>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</si>
  <si>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</si>
  <si>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</si>
  <si>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</si>
  <si>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</si>
  <si>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</si>
  <si>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</si>
  <si>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</si>
  <si>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</si>
  <si>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</si>
  <si>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</si>
  <si>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</si>
  <si>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</si>
  <si>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</si>
  <si>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</si>
  <si>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</si>
  <si>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</si>
  <si>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</si>
  <si>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</si>
  <si>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</si>
  <si>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</si>
  <si>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</si>
  <si>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</si>
  <si>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</si>
  <si>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</si>
  <si>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</si>
  <si>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</si>
  <si>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</si>
  <si>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</si>
  <si>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</si>
  <si>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</si>
  <si>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</si>
  <si>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</si>
  <si>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</si>
  <si>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</si>
  <si>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</si>
  <si>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</si>
  <si>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</si>
  <si>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</si>
  <si>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</si>
  <si>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</si>
  <si>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</si>
  <si>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</si>
  <si>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</si>
  <si>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</si>
  <si>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</si>
  <si>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</si>
  <si>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</si>
  <si>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</si>
  <si>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</si>
  <si>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</si>
  <si>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</si>
  <si>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</si>
  <si>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</si>
  <si>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</si>
  <si>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</si>
  <si>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</si>
  <si>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</si>
  <si>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</si>
  <si>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</si>
  <si>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</si>
  <si>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</si>
  <si>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</si>
  <si>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</si>
  <si>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</si>
  <si>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</si>
  <si>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</si>
  <si>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</si>
  <si>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</si>
  <si>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</si>
  <si>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</si>
  <si>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</si>
  <si>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</si>
  <si>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</si>
  <si>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</si>
  <si>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</si>
  <si>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</si>
  <si>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</si>
  <si>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</si>
  <si>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</si>
  <si>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</si>
  <si>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</si>
  <si>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</si>
  <si>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</si>
  <si>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</si>
  <si>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</si>
  <si>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</si>
  <si>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</si>
  <si>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</si>
  <si>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</si>
  <si>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</si>
  <si>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</si>
  <si>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</si>
  <si>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</si>
  <si>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</si>
  <si>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</si>
  <si>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</si>
  <si>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</si>
  <si>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</si>
  <si>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</si>
  <si>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</si>
  <si>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</si>
  <si>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</si>
  <si>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</si>
  <si>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</si>
  <si>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</si>
  <si>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</si>
  <si>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</si>
  <si>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</si>
  <si>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</si>
  <si>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</si>
  <si>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</si>
  <si>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</si>
  <si>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</si>
  <si>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</si>
  <si>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</si>
  <si>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</si>
  <si>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</si>
  <si>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</si>
  <si>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</si>
  <si>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</si>
  <si>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</si>
  <si>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</si>
  <si>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</si>
  <si>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</si>
  <si>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</si>
  <si>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</si>
  <si>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</si>
  <si>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</si>
  <si>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</si>
  <si>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</si>
  <si>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</si>
  <si>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</si>
  <si>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</si>
  <si>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</si>
  <si>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</si>
  <si>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</si>
  <si>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</si>
  <si>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</si>
  <si>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</si>
  <si>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</si>
  <si>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</si>
  <si>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</si>
  <si>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</si>
  <si>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</si>
  <si>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</si>
  <si>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</si>
  <si>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</si>
  <si>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</si>
  <si>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</si>
  <si>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</si>
  <si>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</si>
  <si>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</si>
  <si>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</si>
  <si>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</si>
  <si>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</si>
  <si>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</si>
  <si>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</si>
  <si>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</si>
  <si>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</si>
  <si>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</si>
  <si>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</si>
  <si>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</si>
  <si>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</si>
  <si>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</si>
  <si>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</si>
  <si>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</si>
  <si>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</si>
  <si>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</si>
  <si>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</si>
  <si>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</si>
  <si>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</si>
  <si>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</si>
  <si>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</si>
  <si>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</si>
  <si>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</si>
  <si>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</si>
  <si>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</si>
  <si>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</si>
  <si>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</si>
  <si>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</si>
  <si>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</si>
  <si>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</si>
  <si>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</si>
  <si>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</si>
  <si>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</si>
  <si>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</si>
  <si>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</si>
  <si>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</si>
  <si>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</si>
  <si>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</si>
  <si>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</si>
  <si>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</si>
  <si>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</si>
  <si>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</si>
  <si>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</si>
  <si>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</si>
  <si>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</si>
  <si>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</si>
  <si>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</si>
  <si>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</si>
  <si>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</si>
  <si>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</si>
  <si>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</si>
  <si>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</si>
  <si>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</si>
  <si>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</si>
  <si>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</si>
  <si>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</si>
  <si>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</si>
  <si>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</si>
  <si>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</si>
  <si>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</si>
  <si>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</si>
  <si>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</si>
  <si>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</si>
  <si>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</si>
  <si>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</si>
  <si>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</si>
  <si>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</si>
  <si>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</si>
  <si>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</si>
  <si>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</si>
  <si>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</si>
  <si>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</si>
  <si>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</si>
  <si>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</si>
  <si>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</si>
  <si>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</si>
  <si>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</si>
  <si>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</si>
  <si>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</si>
  <si>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</si>
  <si>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</si>
  <si>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</si>
  <si>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</si>
  <si>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</si>
  <si>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</si>
  <si>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</si>
  <si>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</si>
  <si>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</si>
  <si>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</si>
  <si>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</si>
  <si>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</si>
  <si>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</si>
  <si>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</si>
  <si>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</si>
  <si>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</si>
  <si>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</si>
  <si>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</si>
  <si>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</si>
  <si>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</si>
  <si>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</si>
  <si>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</si>
  <si>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</si>
  <si>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</si>
  <si>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</si>
  <si>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</si>
  <si>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</si>
  <si>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</si>
  <si>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</si>
  <si>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</si>
  <si>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</si>
  <si>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</si>
  <si>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</si>
  <si>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</si>
  <si>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</si>
  <si>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</si>
  <si>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</si>
  <si>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</si>
  <si>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</si>
  <si>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</si>
  <si>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</si>
  <si>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</si>
  <si>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</si>
  <si>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</si>
  <si>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</si>
  <si>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</si>
  <si>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</si>
  <si>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</si>
  <si>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</si>
  <si>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</si>
  <si>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</si>
  <si>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</si>
  <si>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</si>
  <si>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</si>
  <si>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</si>
  <si>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</si>
  <si>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</si>
  <si>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</si>
  <si>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</si>
  <si>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</si>
  <si>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</si>
  <si>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</si>
  <si>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</si>
  <si>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</si>
  <si>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</si>
  <si>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</si>
  <si>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</si>
  <si>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</si>
  <si>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</si>
  <si>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</si>
  <si>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</si>
  <si>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</si>
  <si>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</si>
  <si>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</si>
  <si>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</si>
  <si>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</si>
  <si>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</si>
  <si>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</si>
  <si>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</si>
  <si>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</si>
  <si>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</si>
  <si>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</si>
  <si>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</si>
  <si>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</si>
  <si>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</si>
  <si>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</si>
  <si>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</si>
  <si>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</si>
  <si>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</si>
  <si>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</si>
  <si>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</si>
  <si>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</si>
  <si>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</si>
  <si>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</si>
  <si>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</si>
  <si>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</si>
  <si>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</si>
  <si>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</si>
  <si>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</si>
  <si>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</si>
  <si>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</si>
  <si>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</si>
  <si>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</si>
  <si>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</si>
  <si>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</si>
  <si>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</si>
  <si>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</si>
  <si>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</si>
  <si>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</si>
  <si>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</si>
  <si>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</si>
  <si>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</si>
  <si>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</si>
  <si>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</si>
  <si>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</si>
  <si>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</si>
  <si>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</si>
  <si>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</si>
  <si>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</si>
  <si>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</si>
  <si>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</si>
  <si>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</si>
  <si>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</si>
  <si>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</si>
  <si>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</si>
  <si>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</si>
  <si>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</si>
  <si>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</si>
  <si>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</si>
  <si>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</si>
  <si>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</si>
  <si>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</si>
  <si>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</si>
  <si>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</si>
  <si>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</si>
  <si>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</si>
  <si>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</si>
  <si>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</si>
  <si>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</si>
  <si>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</si>
  <si>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</si>
  <si>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</si>
  <si>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</si>
  <si>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</si>
  <si>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</si>
  <si>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</si>
  <si>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</si>
  <si>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</si>
  <si>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</si>
  <si>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</si>
  <si>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</si>
  <si>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</si>
  <si>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</si>
  <si>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</si>
  <si>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</si>
  <si>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</si>
  <si>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</si>
  <si>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</si>
  <si>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</si>
  <si>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</si>
  <si>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</si>
  <si>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</si>
  <si>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</si>
  <si>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</si>
  <si>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</si>
  <si>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</si>
  <si>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</si>
  <si>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</si>
  <si>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</si>
  <si>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</si>
  <si>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</si>
  <si>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</si>
  <si>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</si>
  <si>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</si>
  <si>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</si>
  <si>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</si>
  <si>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</si>
  <si>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</si>
  <si>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</si>
  <si>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</si>
  <si>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</si>
  <si>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</si>
  <si>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</si>
  <si>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</si>
  <si>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</si>
  <si>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</si>
  <si>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</si>
  <si>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</si>
  <si>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</si>
  <si>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</si>
  <si>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</si>
  <si>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</si>
  <si>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</si>
  <si>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</si>
  <si>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</si>
  <si>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</si>
  <si>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</si>
  <si>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</si>
  <si>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</si>
  <si>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</si>
  <si>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</si>
  <si>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</si>
  <si>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</si>
  <si>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</si>
  <si>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</si>
  <si>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</si>
  <si>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</si>
  <si>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</si>
  <si>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</si>
  <si>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</si>
  <si>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</si>
  <si>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</si>
  <si>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</si>
  <si>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</si>
  <si>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</si>
  <si>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</si>
  <si>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</si>
  <si>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</si>
  <si>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</si>
  <si>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</si>
  <si>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</si>
  <si>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</si>
  <si>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</si>
  <si>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</si>
  <si>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</si>
  <si>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</si>
  <si>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</si>
  <si>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</si>
  <si>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</si>
  <si>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</si>
  <si>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</si>
  <si>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</si>
  <si>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</si>
  <si>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</si>
  <si>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</si>
  <si>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</si>
  <si>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</si>
  <si>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</si>
  <si>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</si>
  <si>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</si>
  <si>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</si>
  <si>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</si>
  <si>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</si>
  <si>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</si>
  <si>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</si>
  <si>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</si>
  <si>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</si>
  <si>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</si>
  <si>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</si>
  <si>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</si>
  <si>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</si>
  <si>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</si>
  <si>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</si>
  <si>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</si>
  <si>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</si>
  <si>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</si>
  <si>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</si>
  <si>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</si>
  <si>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</si>
  <si>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</si>
  <si>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</si>
  <si>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</si>
  <si>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</si>
  <si>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</si>
  <si>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</si>
  <si>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</si>
  <si>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</si>
  <si>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</si>
  <si>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</si>
  <si>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</si>
  <si>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</si>
  <si>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</si>
  <si>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</si>
  <si>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</si>
  <si>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</si>
  <si>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</si>
  <si>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</si>
  <si>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</si>
  <si>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</si>
  <si>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</si>
  <si>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</si>
  <si>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</si>
  <si>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</si>
  <si>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</si>
  <si>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</si>
  <si>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</si>
  <si>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</si>
  <si>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</si>
  <si>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</si>
  <si>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</si>
  <si>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</si>
  <si>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</si>
  <si>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</si>
  <si>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</si>
  <si>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</si>
  <si>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</si>
  <si>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</si>
  <si>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</si>
  <si>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</si>
  <si>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</si>
  <si>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</si>
  <si>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</si>
  <si>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</si>
  <si>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</si>
  <si>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</si>
  <si>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</si>
  <si>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</si>
  <si>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</si>
  <si>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</si>
  <si>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</si>
  <si>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</si>
  <si>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</si>
  <si>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</si>
  <si>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</si>
  <si>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</si>
  <si>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</si>
  <si>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</si>
  <si>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</si>
  <si>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</si>
  <si>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</si>
  <si>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</si>
  <si>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</si>
  <si>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</si>
  <si>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</si>
  <si>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</si>
  <si>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</si>
  <si>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</si>
  <si>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</si>
  <si>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</si>
  <si>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</si>
  <si>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</si>
  <si>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</si>
  <si>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</si>
  <si>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</si>
  <si>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</si>
  <si>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</si>
  <si>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</si>
  <si>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</si>
  <si>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</si>
  <si>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</si>
  <si>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</si>
  <si>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</si>
  <si>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</si>
  <si>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</si>
  <si>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</si>
  <si>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</si>
  <si>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</si>
  <si>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</si>
  <si>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</si>
  <si>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</si>
  <si>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</si>
  <si>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</si>
  <si>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</si>
  <si>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</si>
  <si>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</si>
  <si>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</si>
  <si>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</si>
  <si>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</si>
  <si>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</si>
  <si>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</si>
  <si>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</si>
  <si>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</si>
  <si>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</si>
  <si>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</si>
  <si>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</si>
  <si>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</si>
  <si>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</si>
  <si>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</si>
  <si>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</si>
  <si>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</si>
  <si>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</si>
  <si>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</si>
  <si>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</si>
  <si>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</si>
  <si>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</si>
  <si>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</si>
  <si>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</si>
  <si>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</si>
  <si>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</si>
  <si>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</si>
  <si>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</si>
  <si>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</si>
  <si>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</si>
  <si>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</si>
  <si>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</si>
  <si>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</si>
  <si>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</si>
  <si>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</si>
  <si>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</si>
  <si>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</si>
  <si>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</si>
  <si>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</si>
  <si>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</si>
  <si>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</si>
  <si>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</si>
  <si>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</si>
  <si>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</si>
  <si>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</si>
  <si>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</si>
  <si>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</si>
  <si>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</si>
  <si>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</si>
  <si>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</si>
  <si>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</si>
  <si>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</si>
  <si>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</si>
  <si>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</si>
  <si>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</si>
  <si>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</si>
  <si>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</si>
  <si>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</si>
  <si>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</si>
  <si>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</si>
  <si>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</si>
  <si>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</si>
  <si>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</si>
  <si>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</si>
  <si>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</si>
  <si>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</si>
  <si>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</si>
  <si>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</si>
  <si>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</si>
  <si>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</si>
  <si>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</si>
  <si>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</si>
  <si>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</si>
  <si>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</si>
  <si>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</si>
  <si>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</si>
  <si>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</si>
  <si>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</si>
  <si>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</si>
  <si>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</si>
  <si>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</si>
  <si>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</si>
  <si>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</si>
  <si>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</si>
  <si>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</si>
  <si>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</si>
  <si>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</si>
  <si>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</si>
  <si>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</si>
  <si>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</si>
  <si>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</si>
  <si>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</si>
  <si>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</si>
  <si>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</si>
  <si>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</si>
  <si>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</si>
  <si>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</si>
  <si>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</si>
  <si>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</si>
  <si>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</si>
  <si>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</si>
  <si>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</si>
  <si>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</si>
  <si>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</si>
  <si>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</si>
  <si>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</si>
  <si>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</si>
  <si>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</si>
  <si>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</si>
  <si>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</si>
  <si>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</si>
  <si>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</si>
  <si>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</si>
  <si>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</si>
  <si>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</si>
  <si>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</si>
  <si>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</si>
  <si>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</si>
  <si>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</si>
  <si>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</si>
  <si>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</si>
  <si>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</si>
  <si>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</si>
  <si>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</si>
  <si>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</si>
  <si>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</si>
  <si>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</si>
  <si>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</si>
  <si>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</si>
  <si>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</si>
  <si>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</si>
  <si>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</si>
  <si>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</si>
  <si>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</si>
  <si>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</si>
  <si>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</si>
  <si>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</si>
  <si>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</si>
  <si>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</si>
  <si>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</si>
  <si>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</si>
  <si>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</si>
  <si>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</si>
  <si>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</si>
  <si>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</si>
  <si>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</si>
  <si>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</si>
  <si>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</si>
  <si>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</si>
  <si>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</si>
  <si>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</si>
  <si>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</si>
  <si>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</si>
  <si>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</si>
  <si>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</si>
  <si>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</si>
  <si>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</si>
  <si>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</si>
  <si>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</si>
  <si>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</si>
  <si>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</si>
  <si>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</si>
  <si>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</si>
  <si>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</si>
  <si>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</si>
  <si>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</si>
  <si>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</si>
  <si>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</si>
  <si>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</si>
  <si>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</si>
  <si>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</si>
  <si>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</si>
  <si>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</si>
  <si>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</si>
  <si>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</si>
  <si>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</si>
  <si>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</si>
  <si>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</si>
  <si>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</si>
  <si>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</si>
  <si>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</si>
  <si>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</si>
  <si>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</si>
  <si>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</si>
  <si>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</si>
  <si>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</si>
  <si>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</si>
  <si>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</si>
  <si>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</si>
  <si>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</si>
  <si>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</si>
  <si>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</si>
  <si>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</si>
  <si>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</si>
  <si>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</si>
  <si>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</si>
  <si>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</si>
  <si>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</si>
  <si>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</si>
  <si>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</si>
  <si>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</si>
  <si>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</si>
  <si>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</si>
  <si>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</si>
  <si>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</si>
  <si>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</si>
  <si>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</si>
  <si>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</si>
  <si>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</si>
  <si>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</si>
  <si>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</si>
  <si>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</si>
  <si>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</si>
  <si>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</si>
  <si>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</si>
  <si>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</si>
  <si>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</si>
  <si>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</si>
  <si>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</si>
  <si>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</si>
  <si>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</si>
  <si>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</si>
  <si>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</si>
  <si>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</si>
  <si>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</si>
  <si>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</si>
  <si>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</si>
  <si>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</si>
  <si>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</si>
  <si>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</si>
  <si>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</si>
  <si>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</si>
  <si>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</si>
  <si>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</si>
  <si>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</si>
  <si>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</si>
  <si>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</si>
  <si>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</si>
  <si>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</si>
  <si>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</si>
  <si>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</si>
  <si>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</si>
  <si>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</si>
  <si>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</si>
  <si>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</si>
  <si>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</si>
  <si>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</si>
  <si>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</si>
  <si>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</si>
  <si>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</si>
  <si>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</si>
  <si>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</si>
  <si>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</si>
  <si>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</si>
  <si>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</si>
  <si>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</si>
  <si>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</si>
  <si>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</si>
  <si>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</si>
  <si>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</si>
  <si>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</si>
  <si>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</si>
  <si>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</si>
  <si>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</si>
  <si>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</si>
  <si>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</si>
  <si>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</si>
  <si>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</si>
  <si>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</si>
  <si>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</si>
  <si>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</si>
  <si>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</si>
  <si>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</si>
  <si>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</si>
  <si>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</si>
  <si>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</si>
  <si>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</si>
  <si>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</si>
  <si>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</si>
  <si>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</si>
  <si>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</si>
  <si>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</si>
  <si>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</si>
  <si>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</si>
  <si>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</si>
  <si>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</si>
  <si>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</si>
  <si>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</si>
  <si>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</si>
  <si>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</si>
  <si>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</si>
  <si>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</si>
  <si>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</si>
  <si>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</si>
  <si>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</si>
  <si>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</si>
  <si>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</si>
  <si>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</si>
  <si>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</si>
  <si>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</si>
  <si>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</si>
  <si>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</si>
  <si>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</si>
  <si>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</si>
  <si>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</si>
  <si>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</si>
  <si>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</si>
  <si>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</si>
  <si>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</si>
  <si>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</si>
  <si>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</si>
  <si>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</si>
  <si>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</si>
  <si>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</si>
  <si>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</si>
  <si>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</si>
  <si>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</si>
  <si>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</si>
  <si>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</si>
  <si>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</si>
  <si>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</si>
  <si>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</si>
  <si>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</si>
  <si>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</si>
  <si>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</si>
  <si>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</si>
  <si>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</si>
  <si>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</si>
  <si>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</si>
  <si>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</si>
  <si>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</si>
  <si>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</si>
  <si>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</si>
  <si>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</si>
  <si>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</si>
  <si>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</si>
  <si>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</si>
  <si>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</si>
  <si>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</si>
  <si>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</si>
  <si>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</si>
  <si>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</si>
  <si>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</si>
  <si>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</si>
  <si>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</si>
  <si>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</si>
  <si>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</si>
  <si>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</si>
  <si>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</si>
  <si>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</si>
  <si>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</si>
  <si>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</si>
  <si>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</si>
  <si>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</si>
  <si>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</si>
  <si>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</si>
  <si>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</si>
  <si>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</si>
  <si>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</si>
  <si>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</si>
  <si>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</si>
  <si>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</si>
  <si>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</si>
  <si>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</si>
  <si>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</si>
  <si>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</si>
  <si>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</si>
  <si>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</si>
  <si>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</si>
  <si>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</si>
  <si>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</si>
  <si>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</si>
  <si>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</si>
  <si>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</si>
  <si>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</si>
  <si>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</si>
  <si>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</si>
  <si>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</si>
  <si>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</si>
  <si>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</si>
  <si>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</si>
  <si>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</si>
  <si>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</si>
  <si>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</si>
  <si>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</si>
  <si>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</si>
  <si>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</si>
  <si>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</si>
  <si>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</si>
  <si>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</si>
  <si>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</si>
  <si>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</si>
  <si>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</si>
  <si>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</si>
  <si>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</si>
  <si>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</si>
  <si>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</si>
  <si>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</si>
  <si>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</si>
  <si>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</si>
  <si>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</si>
  <si>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</si>
  <si>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</si>
  <si>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</si>
  <si>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</si>
  <si>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</si>
  <si>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</si>
  <si>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</si>
  <si>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</si>
  <si>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</si>
  <si>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</si>
  <si>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</si>
  <si>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</si>
  <si>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</si>
  <si>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</si>
  <si>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</si>
  <si>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</si>
  <si>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</si>
  <si>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</si>
  <si>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</si>
  <si>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</si>
  <si>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</si>
  <si>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</si>
  <si>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</si>
  <si>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</si>
  <si>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</si>
  <si>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</si>
  <si>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</si>
  <si>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</si>
  <si>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</si>
  <si>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</si>
  <si>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</si>
  <si>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</si>
  <si>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</si>
  <si>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</si>
  <si>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</si>
  <si>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</si>
  <si>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</si>
  <si>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</si>
  <si>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</si>
  <si>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</si>
  <si>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</si>
  <si>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</si>
  <si>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</si>
  <si>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</si>
  <si>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</si>
  <si>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</si>
  <si>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</si>
  <si>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</si>
  <si>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</si>
  <si>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</si>
  <si>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</si>
  <si>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</si>
  <si>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</si>
  <si>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</si>
  <si>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</si>
  <si>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</si>
  <si>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</si>
  <si>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</si>
  <si>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</si>
  <si>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</si>
  <si>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</si>
  <si>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</si>
  <si>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</si>
  <si>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</si>
  <si>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</si>
  <si>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</si>
  <si>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</si>
  <si>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</si>
  <si>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</si>
  <si>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</si>
  <si>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</si>
  <si>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</si>
  <si>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</si>
  <si>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</si>
  <si>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</si>
  <si>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</si>
  <si>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</si>
  <si>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</si>
  <si>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</si>
  <si>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</si>
  <si>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</si>
  <si>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</si>
  <si>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</si>
  <si>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</si>
  <si>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</si>
  <si>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</si>
  <si>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</si>
  <si>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</si>
  <si>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</si>
  <si>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</si>
  <si>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</si>
  <si>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</si>
  <si>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</si>
  <si>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</si>
  <si>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</si>
  <si>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</si>
  <si>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</si>
  <si>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</si>
  <si>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</si>
  <si>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</si>
  <si>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</si>
  <si>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</si>
  <si>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</si>
  <si>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</si>
  <si>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</si>
  <si>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</si>
  <si>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</si>
  <si>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</si>
  <si>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</si>
  <si>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</si>
  <si>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</si>
  <si>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</si>
  <si>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</si>
  <si>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</si>
  <si>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</si>
  <si>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</si>
  <si>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</si>
  <si>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</si>
  <si>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</si>
  <si>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</si>
  <si>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</si>
  <si>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</si>
  <si>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</si>
  <si>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</si>
  <si>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</si>
  <si>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</si>
  <si>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</si>
  <si>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</si>
  <si>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</si>
  <si>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</si>
  <si>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</si>
  <si>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</si>
  <si>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</si>
  <si>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</si>
  <si>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</si>
  <si>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</si>
  <si>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</si>
  <si>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</si>
  <si>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</si>
  <si>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</si>
  <si>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</si>
  <si>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</si>
  <si>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</si>
  <si>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</si>
  <si>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</si>
  <si>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</si>
  <si>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</si>
  <si>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</si>
  <si>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</si>
  <si>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</si>
  <si>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</si>
  <si>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</si>
  <si>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</si>
  <si>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</si>
  <si>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</si>
  <si>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</si>
  <si>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</si>
  <si>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</si>
  <si>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</si>
  <si>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</si>
  <si>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</si>
  <si>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</si>
  <si>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</si>
  <si>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</si>
  <si>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</si>
  <si>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</si>
  <si>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</si>
  <si>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</si>
  <si>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</si>
  <si>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</si>
  <si>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</si>
  <si>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</si>
  <si>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</si>
  <si>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</si>
  <si>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</si>
  <si>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</si>
  <si>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</si>
  <si>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</si>
  <si>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</si>
  <si>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</si>
  <si>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</si>
  <si>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</si>
  <si>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</si>
  <si>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</si>
  <si>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</si>
  <si>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</si>
  <si>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</si>
  <si>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</si>
  <si>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</si>
  <si>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</si>
  <si>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</si>
  <si>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</si>
  <si>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</si>
  <si>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</si>
  <si>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</si>
  <si>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</si>
  <si>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</si>
  <si>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</si>
  <si>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</si>
  <si>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</si>
  <si>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</si>
  <si>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</si>
  <si>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</si>
  <si>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</si>
  <si>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</si>
  <si>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</si>
  <si>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</si>
  <si>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</si>
  <si>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</si>
  <si>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</si>
  <si>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</si>
  <si>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</si>
  <si>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</si>
  <si>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</si>
  <si>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</si>
  <si>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</si>
  <si>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</si>
  <si>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</si>
  <si>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</si>
  <si>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</si>
  <si>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</si>
  <si>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</si>
  <si>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</si>
  <si>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</si>
  <si>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</si>
  <si>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</si>
  <si>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</si>
  <si>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</si>
  <si>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</si>
  <si>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</si>
  <si>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</si>
  <si>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</si>
  <si>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</si>
  <si>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</si>
  <si>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</si>
  <si>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</si>
  <si>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</si>
  <si>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</si>
  <si>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</si>
  <si>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</si>
  <si>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</si>
  <si>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</si>
  <si>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</si>
  <si>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</si>
  <si>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</si>
  <si>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</si>
  <si>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</si>
  <si>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</si>
  <si>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</si>
  <si>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</si>
  <si>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</si>
  <si>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</si>
  <si>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</si>
  <si>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</si>
  <si>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</si>
  <si>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</si>
  <si>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</si>
  <si>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</si>
  <si>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</si>
  <si>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</si>
  <si>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</si>
  <si>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</si>
  <si>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</si>
  <si>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</si>
  <si>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</si>
  <si>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</si>
  <si>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</si>
  <si>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</si>
  <si>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</si>
  <si>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</si>
  <si>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</si>
  <si>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</si>
  <si>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</si>
  <si>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</si>
  <si>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</si>
  <si>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</si>
  <si>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</si>
  <si>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</si>
  <si>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</si>
  <si>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</si>
  <si>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</si>
  <si>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</si>
  <si>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</si>
  <si>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</si>
  <si>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</si>
  <si>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</si>
  <si>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</si>
  <si>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</si>
  <si>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</si>
  <si>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</si>
  <si>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</si>
  <si>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</si>
  <si>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</si>
  <si>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</si>
  <si>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</si>
  <si>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</si>
  <si>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</si>
  <si>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</si>
  <si>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</si>
  <si>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</si>
  <si>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</si>
  <si>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</si>
  <si>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</si>
  <si>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</si>
  <si>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</si>
  <si>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</si>
  <si>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</si>
  <si>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</si>
  <si>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</si>
  <si>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</si>
  <si>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</si>
  <si>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</si>
  <si>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</si>
  <si>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</si>
  <si>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</si>
  <si>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</si>
  <si>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</si>
  <si>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</si>
  <si>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</si>
  <si>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</si>
  <si>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</si>
  <si>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</si>
  <si>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</si>
  <si>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</si>
  <si>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</si>
  <si>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</si>
  <si>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</si>
  <si>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</si>
  <si>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</si>
  <si>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</si>
  <si>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</si>
  <si>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</si>
  <si>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</si>
  <si>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</si>
  <si>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</si>
  <si>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</si>
  <si>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</si>
  <si>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</si>
  <si>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</si>
  <si>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</si>
  <si>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</si>
  <si>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</si>
  <si>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</si>
  <si>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</si>
  <si>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</si>
  <si>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</si>
  <si>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</si>
  <si>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</si>
  <si>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</si>
  <si>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</si>
  <si>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</si>
  <si>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</si>
  <si>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</si>
  <si>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</si>
  <si>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</si>
  <si>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</si>
  <si>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</si>
  <si>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</si>
  <si>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</si>
  <si>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</si>
  <si>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</si>
  <si>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</si>
  <si>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</si>
  <si>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</si>
  <si>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</si>
  <si>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</si>
  <si>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</si>
  <si>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</si>
  <si>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</si>
  <si>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</si>
  <si>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</si>
  <si>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</si>
  <si>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</si>
  <si>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</si>
  <si>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</si>
  <si>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</si>
  <si>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</si>
  <si>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</si>
  <si>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</si>
  <si>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</si>
  <si>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</si>
  <si>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</si>
  <si>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</si>
  <si>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</si>
  <si>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</si>
  <si>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</si>
  <si>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</si>
  <si>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</si>
  <si>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</si>
  <si>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</si>
  <si>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</si>
  <si>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</si>
  <si>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</si>
  <si>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</si>
  <si>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</si>
  <si>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</si>
  <si>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</si>
  <si>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</si>
  <si>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</si>
  <si>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</si>
  <si>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</si>
  <si>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</si>
  <si>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</si>
  <si>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</si>
  <si>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</si>
  <si>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</si>
  <si>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</si>
  <si>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</si>
  <si>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</si>
  <si>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</si>
  <si>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</si>
  <si>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</si>
  <si>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</si>
  <si>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</si>
  <si>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</si>
  <si>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</si>
  <si>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</si>
  <si>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</si>
  <si>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</si>
  <si>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</si>
  <si>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</si>
  <si>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</si>
  <si>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</si>
  <si>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</si>
  <si>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</si>
  <si>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</si>
  <si>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</si>
  <si>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</si>
  <si>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</si>
  <si>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</si>
  <si>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</si>
  <si>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</si>
  <si>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</si>
  <si>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</si>
  <si>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</si>
  <si>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</si>
  <si>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</si>
  <si>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</si>
  <si>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</si>
  <si>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</si>
  <si>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</si>
  <si>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</si>
  <si>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</si>
  <si>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</si>
  <si>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</si>
  <si>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</si>
  <si>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</si>
  <si>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</si>
  <si>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</si>
  <si>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</si>
  <si>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</si>
  <si>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</si>
  <si>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</si>
  <si>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</si>
  <si>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</si>
  <si>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</si>
  <si>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</si>
  <si>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</si>
  <si>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</si>
  <si>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</si>
  <si>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</si>
  <si>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</si>
  <si>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</si>
  <si>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</si>
  <si>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</si>
  <si>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</si>
  <si>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</si>
  <si>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</si>
  <si>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</si>
  <si>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</si>
  <si>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</si>
  <si>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</si>
  <si>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</si>
  <si>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</si>
  <si>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</si>
  <si>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</si>
  <si>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</si>
  <si>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</si>
  <si>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</si>
  <si>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</si>
  <si>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</si>
  <si>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</si>
  <si>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</si>
  <si>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</si>
  <si>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</si>
  <si>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</si>
  <si>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</si>
  <si>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</si>
  <si>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</si>
  <si>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</si>
  <si>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</si>
  <si>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</si>
  <si>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</si>
  <si>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</si>
  <si>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</si>
  <si>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</si>
  <si>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</si>
  <si>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</si>
  <si>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</si>
  <si>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</si>
  <si>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</si>
  <si>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</si>
  <si>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</si>
  <si>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</si>
  <si>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</si>
  <si>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</si>
  <si>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</si>
  <si>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</si>
  <si>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</si>
  <si>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</si>
  <si>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</si>
  <si>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</si>
  <si>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</si>
  <si>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</si>
  <si>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</si>
  <si>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</si>
  <si>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</si>
  <si>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</si>
  <si>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</si>
  <si>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</si>
  <si>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</si>
  <si>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</si>
  <si>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</si>
  <si>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</si>
  <si>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</si>
  <si>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</si>
  <si>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</si>
  <si>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</si>
  <si>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</si>
  <si>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</si>
  <si>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</si>
  <si>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</si>
  <si>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</si>
  <si>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</si>
  <si>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</si>
  <si>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</si>
  <si>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</si>
  <si>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</si>
  <si>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</si>
  <si>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</si>
  <si>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</si>
  <si>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</si>
  <si>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</si>
  <si>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</si>
  <si>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</si>
  <si>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</si>
  <si>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</si>
  <si>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</si>
  <si>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</si>
  <si>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</si>
  <si>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</si>
  <si>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</si>
  <si>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</si>
  <si>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</si>
  <si>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</si>
  <si>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</si>
  <si>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</si>
  <si>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</si>
  <si>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</si>
  <si>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</si>
  <si>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</si>
  <si>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</si>
  <si>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</si>
  <si>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</si>
  <si>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</si>
  <si>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</si>
  <si>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</si>
  <si>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</si>
  <si>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</si>
  <si>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</si>
  <si>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</si>
  <si>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</si>
  <si>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</si>
  <si>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</si>
  <si>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</si>
  <si>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</si>
  <si>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</si>
  <si>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</si>
  <si>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</si>
  <si>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</si>
  <si>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</si>
  <si>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</si>
  <si>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</si>
  <si>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</si>
  <si>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</si>
  <si>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</si>
  <si>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</si>
  <si>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</si>
  <si>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</si>
  <si>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</si>
  <si>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</si>
  <si>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</si>
  <si>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</si>
  <si>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</si>
  <si>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</si>
  <si>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</si>
  <si>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</si>
  <si>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</si>
  <si>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</si>
  <si>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</si>
  <si>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</si>
  <si>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</si>
  <si>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</si>
  <si>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</si>
  <si>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</si>
  <si>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</si>
  <si>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</si>
  <si>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</si>
  <si>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</si>
  <si>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</si>
  <si>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</si>
  <si>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</si>
  <si>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</si>
  <si>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</si>
  <si>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</si>
  <si>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</si>
  <si>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</si>
  <si>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</si>
  <si>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</si>
  <si>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</si>
  <si>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</si>
  <si>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</si>
  <si>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</si>
  <si>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</si>
  <si>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</si>
  <si>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</si>
  <si>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</si>
  <si>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</si>
  <si>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</si>
  <si>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</si>
  <si>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</si>
  <si>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</si>
  <si>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</si>
  <si>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</si>
  <si>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</si>
  <si>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</si>
  <si>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</si>
  <si>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</si>
  <si>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</si>
  <si>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</si>
  <si>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</si>
  <si>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</si>
  <si>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</si>
  <si>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</si>
  <si>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</si>
  <si>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</si>
  <si>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</si>
  <si>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</si>
  <si>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</si>
  <si>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</si>
  <si>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</si>
  <si>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</si>
  <si>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</si>
  <si>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</si>
  <si>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</si>
  <si>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</si>
  <si>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</si>
  <si>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</si>
  <si>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</si>
  <si>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</si>
  <si>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</si>
  <si>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</si>
  <si>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</si>
  <si>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</si>
  <si>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</si>
  <si>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</si>
  <si>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</si>
  <si>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</si>
  <si>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</si>
  <si>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</si>
  <si>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</si>
  <si>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</si>
  <si>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</si>
  <si>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</si>
  <si>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</si>
  <si>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</si>
  <si>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</si>
  <si>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</si>
  <si>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</si>
  <si>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</si>
  <si>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</si>
  <si>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</si>
  <si>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</si>
  <si>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</si>
  <si>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</si>
  <si>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</si>
  <si>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</si>
  <si>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</si>
  <si>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</si>
  <si>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</si>
  <si>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</si>
  <si>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</si>
  <si>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</si>
  <si>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</si>
  <si>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</si>
  <si>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</si>
  <si>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</si>
  <si>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</si>
  <si>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</si>
  <si>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</si>
  <si>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</si>
  <si>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</si>
  <si>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</si>
  <si>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</si>
  <si>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</si>
  <si>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</si>
  <si>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</si>
  <si>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</si>
  <si>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</si>
  <si>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</si>
  <si>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</si>
  <si>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</si>
  <si>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</si>
  <si>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</si>
  <si>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</si>
  <si>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</si>
  <si>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</si>
  <si>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</si>
  <si>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</si>
  <si>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</si>
  <si>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</si>
  <si>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</si>
  <si>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</si>
  <si>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</si>
  <si>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</si>
  <si>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</si>
  <si>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</si>
  <si>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</si>
  <si>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</si>
  <si>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</si>
  <si>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</si>
  <si>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</si>
  <si>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</si>
  <si>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</si>
  <si>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</si>
  <si>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</si>
  <si>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</si>
  <si>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</si>
  <si>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</si>
  <si>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</si>
  <si>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</si>
  <si>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</si>
  <si>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</si>
  <si>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</si>
  <si>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</si>
  <si>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</si>
  <si>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</si>
  <si>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</si>
  <si>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</si>
  <si>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</si>
  <si>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</si>
  <si>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</si>
  <si>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</si>
  <si>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</si>
  <si>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</si>
  <si>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</si>
  <si>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</si>
  <si>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</si>
  <si>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</si>
  <si>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</si>
  <si>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</si>
  <si>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</si>
  <si>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</si>
  <si>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</si>
  <si>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</si>
  <si>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</si>
  <si>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</si>
  <si>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</si>
  <si>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</si>
  <si>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</si>
  <si>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</si>
  <si>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</si>
  <si>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</si>
  <si>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</si>
  <si>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</si>
  <si>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</si>
  <si>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</si>
  <si>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</si>
  <si>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</si>
  <si>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</si>
  <si>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</si>
  <si>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</si>
  <si>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</si>
  <si>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</si>
  <si>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</si>
  <si>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</si>
  <si>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</si>
  <si>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</si>
  <si>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</si>
  <si>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</si>
  <si>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</si>
  <si>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</si>
  <si>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</si>
  <si>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</si>
  <si>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</si>
  <si>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</si>
  <si>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</si>
  <si>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</si>
  <si>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</si>
  <si>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</si>
  <si>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</si>
  <si>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</si>
  <si>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</si>
  <si>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</si>
  <si>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</si>
  <si>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</si>
  <si>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</si>
  <si>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</si>
  <si>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</si>
  <si>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</si>
  <si>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</si>
  <si>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</si>
  <si>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</si>
  <si>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</si>
  <si>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</si>
  <si>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</si>
  <si>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</si>
  <si>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</si>
  <si>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</si>
  <si>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</si>
  <si>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</si>
  <si>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</si>
  <si>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</si>
  <si>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</si>
  <si>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</si>
  <si>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</si>
  <si>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</si>
  <si>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</si>
  <si>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</si>
  <si>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</si>
  <si>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</si>
  <si>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</si>
  <si>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</si>
  <si>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</si>
  <si>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</si>
  <si>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</si>
  <si>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</si>
  <si>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</si>
  <si>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</si>
  <si>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</si>
  <si>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</si>
  <si>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</si>
  <si>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</si>
  <si>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</si>
  <si>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</si>
  <si>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</si>
  <si>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</si>
  <si>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</si>
  <si>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</si>
  <si>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</si>
  <si>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</si>
  <si>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</si>
  <si>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</si>
  <si>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</si>
  <si>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</si>
  <si>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</si>
  <si>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</si>
  <si>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</si>
  <si>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</si>
  <si>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</si>
  <si>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</si>
  <si>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</si>
  <si>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</si>
  <si>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</si>
  <si>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</si>
  <si>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</si>
  <si>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</si>
  <si>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</si>
  <si>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</si>
  <si>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</si>
  <si>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</si>
  <si>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</si>
  <si>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</si>
  <si>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</si>
  <si>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</si>
  <si>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</si>
  <si>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</si>
  <si>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</si>
  <si>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</si>
  <si>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</si>
  <si>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</si>
  <si>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</si>
  <si>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</si>
  <si>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</si>
  <si>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</si>
  <si>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</si>
  <si>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</si>
  <si>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</si>
  <si>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</si>
  <si>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</si>
  <si>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</si>
  <si>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</si>
  <si>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</si>
  <si>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</si>
  <si>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</si>
  <si>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</si>
  <si>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</si>
  <si>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</si>
  <si>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</si>
  <si>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</si>
  <si>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</si>
  <si>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</si>
  <si>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</si>
  <si>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</si>
  <si>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</si>
  <si>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</si>
  <si>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</si>
  <si>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</si>
  <si>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</si>
  <si>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</si>
  <si>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</si>
  <si>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</si>
  <si>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</si>
  <si>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</si>
  <si>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</si>
  <si>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</si>
  <si>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</si>
  <si>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</si>
  <si>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</si>
  <si>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</si>
  <si>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</si>
  <si>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</si>
  <si>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</si>
  <si>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</si>
  <si>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</si>
  <si>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</si>
  <si>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</si>
  <si>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</si>
  <si>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</si>
  <si>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</si>
  <si>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</si>
  <si>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</si>
  <si>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</si>
  <si>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</si>
  <si>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</si>
  <si>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</si>
  <si>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</si>
  <si>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</si>
  <si>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</si>
  <si>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</si>
  <si>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</si>
  <si>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</si>
  <si>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</si>
  <si>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</si>
  <si>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</si>
  <si>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</si>
  <si>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</si>
  <si>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</si>
  <si>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</si>
  <si>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</si>
  <si>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</si>
  <si>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</si>
  <si>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</si>
  <si>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</si>
  <si>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</si>
  <si>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</si>
  <si>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</si>
  <si>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</si>
  <si>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</si>
  <si>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</si>
  <si>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</si>
  <si>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</si>
  <si>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</si>
  <si>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</si>
  <si>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</si>
  <si>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</si>
  <si>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</si>
  <si>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</si>
  <si>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</si>
  <si>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</si>
  <si>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</si>
  <si>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</si>
  <si>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</si>
  <si>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</si>
  <si>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</si>
  <si>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</si>
  <si>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</si>
  <si>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</si>
  <si>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</si>
  <si>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</si>
  <si>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</si>
  <si>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</si>
  <si>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</si>
  <si>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</si>
  <si>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</si>
  <si>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</si>
  <si>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</si>
  <si>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</si>
  <si>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</si>
  <si>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</si>
  <si>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</si>
  <si>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</si>
  <si>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</si>
  <si>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</si>
  <si>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</si>
  <si>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</si>
  <si>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</si>
  <si>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</si>
  <si>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</si>
  <si>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</si>
  <si>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</si>
  <si>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</si>
  <si>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</si>
  <si>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</si>
  <si>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</si>
  <si>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</si>
  <si>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</si>
  <si>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</si>
  <si>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</si>
  <si>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</si>
  <si>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</si>
  <si>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</si>
  <si>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</si>
  <si>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</si>
  <si>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</si>
  <si>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</si>
  <si>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</si>
  <si>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</si>
  <si>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</si>
  <si>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</si>
  <si>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</si>
  <si>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</si>
  <si>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</si>
  <si>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</si>
  <si>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</si>
  <si>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</si>
  <si>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</si>
  <si>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</si>
  <si>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</si>
  <si>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</si>
  <si>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</si>
  <si>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</si>
  <si>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</si>
  <si>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</si>
  <si>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</si>
  <si>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</si>
  <si>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</si>
  <si>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</si>
  <si>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</si>
  <si>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</si>
  <si>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</si>
  <si>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</si>
  <si>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</si>
  <si>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</si>
  <si>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</si>
  <si>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</si>
  <si>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</si>
  <si>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</si>
  <si>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</si>
  <si>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</si>
  <si>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</si>
  <si>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</si>
  <si>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</si>
  <si>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</si>
  <si>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</si>
  <si>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</si>
  <si>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</si>
  <si>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</si>
  <si>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</si>
  <si>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</si>
  <si>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</si>
  <si>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</si>
  <si>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</si>
  <si>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</si>
  <si>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</si>
  <si>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</si>
  <si>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</si>
  <si>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</si>
  <si>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</si>
  <si>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</si>
  <si>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</si>
  <si>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</si>
  <si>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</si>
  <si>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</si>
  <si>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</si>
  <si>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</si>
  <si>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</si>
  <si>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</si>
  <si>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</si>
  <si>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</si>
  <si>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</si>
  <si>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</si>
  <si>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</si>
  <si>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</si>
  <si>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</si>
  <si>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</si>
  <si>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</si>
  <si>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</si>
  <si>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</si>
  <si>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</si>
  <si>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</si>
  <si>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</si>
  <si>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</si>
  <si>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</si>
  <si>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</si>
  <si>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</si>
  <si>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</si>
  <si>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</si>
  <si>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</si>
  <si>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</si>
  <si>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</si>
  <si>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</si>
  <si>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</si>
  <si>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</si>
  <si>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</si>
  <si>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</si>
  <si>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</si>
  <si>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</si>
  <si>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</si>
  <si>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</si>
  <si>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</si>
  <si>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</si>
  <si>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</si>
  <si>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</si>
  <si>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</si>
  <si>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</si>
  <si>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</si>
  <si>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</si>
  <si>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</si>
  <si>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</si>
  <si>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</si>
  <si>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</si>
  <si>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</si>
  <si>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</si>
  <si>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</si>
  <si>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</si>
  <si>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</si>
  <si>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</si>
  <si>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</si>
  <si>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</si>
  <si>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</si>
  <si>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</si>
  <si>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</si>
  <si>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</si>
  <si>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</si>
  <si>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</si>
  <si>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</si>
  <si>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</si>
  <si>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</si>
  <si>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</si>
  <si>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</si>
  <si>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</si>
  <si>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</si>
  <si>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</si>
  <si>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</si>
  <si>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</si>
  <si>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</si>
  <si>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</si>
  <si>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</si>
  <si>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</si>
  <si>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</si>
  <si>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</si>
  <si>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</si>
  <si>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</si>
  <si>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</si>
  <si>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</si>
  <si>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</si>
  <si>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</si>
  <si>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</si>
  <si>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</si>
  <si>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</si>
  <si>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</si>
  <si>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</si>
  <si>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</si>
  <si>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</si>
  <si>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</si>
  <si>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</si>
  <si>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</si>
  <si>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</si>
  <si>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</si>
  <si>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</si>
  <si>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</si>
  <si>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PCM-20251124-00000184</t>
  </si>
  <si>
    <t xml:space="preserve">TE issue  (RF BB bus connection transmission error;Dedicated) alarm active , Site located in SAFA hotel , TE team facing access issue as no one available for access </t>
  </si>
  <si>
    <t>PCM-20251122-00001107</t>
  </si>
  <si>
    <t>Site Down again // 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</si>
</sst>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0" totalsRowShown="0" headerRowDxfId="47" dataDxfId="46" headerRowBorderDxfId="44" tableBorderDxfId="45" totalsRowBorderDxfId="43">
  <autoFilter ref="A1:L4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7" totalsRowShown="0" headerRowDxfId="30" dataDxfId="29" headerRowBorderDxfId="27" tableBorderDxfId="28">
  <autoFilter ref="A1:L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4" sqref="K14"/>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322.1899949074068</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45985.138420833333</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45985.138420833333</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45985.138420833333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45985.138420833333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45985.138420833333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45985.138420833333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45985.138420833333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45985.138420833333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45985.138420833333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45985.138420833333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45985.138420833333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45985.138420833333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45985.138420833333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45985.138420833333</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45985.138420833333</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45985.138420833333</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45985.138420833333</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45985.138420833333</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45985.138420833333</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45985.138420833333</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45985.138420833333</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45985.138420833333</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45985.138420833333</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45985.138420833333</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45985.138420833333</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45985.138420833333</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E846312C-66CF-408E-8900-AB20E500461A}"/>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tabSelected="1" workbookViewId="0">
      <pane ySplit="1" topLeftCell="A2" activePane="bottomLeft" state="frozen"/>
      <selection pane="bottomLeft"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160.13858287037147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0.75100185185146984</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45985.138420833333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45985.138420833333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45985.138420833333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45985.138420833333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45985.138420833333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45985.138420833333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45985.138420833333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45985.138420833333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45985.138420833333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45985.138420833333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45985.138420833333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45985.138420833333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45985.138420833333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45985.138420833333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45985.138420833333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45985.138420833333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45985.138420833333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45985.138420833333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45985.138420833333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45985.138420833333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45985.138420833333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45985.138420833333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45985.138420833333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45985.138420833333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45985.138420833333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45985.138420833333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45985.138420833333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45985.138420833333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45985.138420833333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45985.138420833333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45985.138420833333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45985.138420833333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45985.138420833333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45985.138420833333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45985.138420833333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45985.138420833333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45985.138420833333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45985.138420833333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45985.138420833333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45985.138420833333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45985.138420833333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45985.138420833333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45985.138420833333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45985.138420833333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45985.138420833333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45985.138420833333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45985.138420833333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45985.138420833333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45985.138420833333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45985.138420833333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45985.138420833333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45985.138420833333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45985.138420833333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45985.138420833333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45985.138420833333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45985.138420833333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45985.138420833333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45985.138420833333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45985.138420833333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45985.138420833333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45985.138420833333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45985.138420833333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45985.138420833333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45985.138420833333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45985.138420833333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45985.138420833333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45985.138420833333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45985.138420833333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45985.138420833333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45985.138420833333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45985.138420833333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45985.138420833333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45985.138420833333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45985.138420833333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45985.138420833333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45985.138420833333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45985.138420833333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45985.138420833333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45985.138420833333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45985.138420833333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45985.138420833333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45985.138420833333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45985.138420833333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45985.138420833333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45985.138420833333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45985.138420833333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45985.138420833333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45985.138420833333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45985.138420833333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45985.138420833333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45985.138420833333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45985.138420833333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45985.138420833333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45985.138420833333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45985.138420833333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45985.138420833333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45985.138420833333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45985.138420833333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45985.138420833333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45985.138420833333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45985.138420833333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45985.138420833333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45985.138420833333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45985.138420833333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45985.138420833333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45985.138420833333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45985.138420833333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45985.138420833333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45985.138420833333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45985.138420833333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45985.138420833333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45985.138420833333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45985.138420833333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45985.138420833333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45985.138420833333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45985.138420833333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45985.138420833333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45985.138420833333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45985.138420833333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45985.138420833333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45985.138420833333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45985.138420833333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45985.138420833333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45985.138420833333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45985.138420833333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45985.138420833333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45985.138420833333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45985.138420833333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45985.138420833333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45985.138420833333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45985.138420833333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45985.138420833333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45985.138420833333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45985.138420833333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45985.138420833333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45985.138420833333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45985.138420833333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45985.138420833333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45985.138420833333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45985.138420833333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45985.138420833333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45985.138420833333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45985.138420833333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45985.138420833333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45985.138420833333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45985.138420833333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45985.138420833333</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45985.138420833333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45985.138420833333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45985.138420833333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45985.138420833333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45985.138420833333</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45985.138420833333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45985.138420833333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45985.138420833333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45985.138420833333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45985.138420833333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45985.138420833333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45985.138420833333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45985.138420833333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45985.138420833333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45985.138420833333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45985.138420833333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45985.138420833333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45985.138420833333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45985.138420833333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45985.138420833333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45985.138420833333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45985.138420833333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45985.138420833333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45985.138420833333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45985.138420833333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45985.138420833333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45985.138420833333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45985.138420833333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45985.138420833333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45985.138420833333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45985.138420833333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45985.138420833333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45985.138420833333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45985.138420833333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45985.138420833333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45985.138420833333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45985.138420833333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45985.138420833333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45985.138420833333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45985.138420833333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45985.138420833333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45985.138420833333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45985.138420833333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45985.138420833333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45985.138420833333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45985.138420833333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45985.138420833333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45985.138420833333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45985.138420833333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45985.138420833333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45985.138420833333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45985.138420833333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45985.138420833333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45985.138420833333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45985.138420833333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45985.138420833333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45985.138420833333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45985.138420833333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45985.138420833333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45985.138420833333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45985.138420833333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45985.138420833333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45985.138420833333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45985.138420833333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45985.138420833333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45985.138420833333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45985.138420833333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45985.138420833333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45985.138420833333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45985.138420833333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45985.138420833333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45985.138420833333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45985.138420833333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45985.138420833333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45985.138420833333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45985.138420833333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45985.138420833333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45985.138420833333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45985.138420833333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45985.138420833333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45985.138420833333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45985.138420833333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45985.138420833333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45985.138420833333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45985.138420833333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45985.138420833333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45985.138420833333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45985.138420833333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45985.138420833333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45985.138420833333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45985.138420833333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45985.138420833333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45985.138420833333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45985.138420833333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45985.138420833333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45985.138420833333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45985.138420833333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45985.138420833333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45985.138420833333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45985.138420833333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45985.138420833333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45985.138420833333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45985.138420833333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45985.138420833333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45985.138420833333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45985.138420833333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45985.138420833333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45985.138420833333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45985.138420833333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45985.138420833333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45985.138420833333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45985.138420833333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45985.138420833333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45985.138420833333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45985.138420833333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45985.138420833333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45985.138420833333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45985.138420833333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45985.138420833333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45985.138420833333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45985.138420833333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45985.138420833333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45985.138420833333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45985.138420833333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45985.138420833333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45985.138420833333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45985.138420833333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45985.138420833333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45985.138420833333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45985.138420833333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45985.138420833333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45985.138420833333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45985.138420833333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45985.138420833333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45985.138420833333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45985.138420833333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45985.138420833333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45985.138420833333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45985.138420833333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45985.138420833333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45985.138420833333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45985.138420833333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45985.138420833333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45985.138420833333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45985.138420833333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45985.138420833333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45985.138420833333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45985.138420833333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45985.138420833333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45985.138420833333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45985.138420833333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45985.138420833333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45985.138420833333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45985.138420833333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45985.138420833333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45985.138420833333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45985.138420833333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45985.138420833333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45985.138420833333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45985.138420833333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45985.138420833333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45985.138420833333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45985.138420833333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45985.138420833333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45985.138420833333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45985.138420833333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45985.138420833333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45985.138420833333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45985.138420833333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45985.138420833333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45985.138420833333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45985.138420833333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45985.138420833333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45985.138420833333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45985.138420833333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45985.138420833333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45985.138420833333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45985.138420833333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45985.138420833333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45985.138420833333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45985.138420833333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45985.138420833333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45985.138420833333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45985.138420833333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45985.138420833333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45985.138420833333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45985.138420833333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45985.138420833333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45985.138420833333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45985.138420833333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45985.138420833333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45985.138420833333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45985.138420833333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45985.138420833333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45985.138420833333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45985.138420833333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45985.138420833333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45985.138420833333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45985.138420833333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45985.138420833333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45985.138420833333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45985.138420833333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45985.138420833333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45985.138420833333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45985.138420833333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45985.138420833333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45985.138420833333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45985.138420833333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45985.138420833333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45985.138420833333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45985.138420833333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45985.138420833333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45985.138420833333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45985.138420833333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45985.138420833333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45985.138420833333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45985.138420833333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45985.138420833333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45985.138420833333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45985.138420833333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45985.138420833333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45985.138420833333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45985.138420833333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45985.138420833333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45985.138420833333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45985.138420833333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45985.138420833333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45985.138420833333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45985.138420833333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45985.138420833333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45985.138420833333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45985.138420833333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45985.138420833333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45985.138420833333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45985.138420833333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45985.138420833333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45985.138420833333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45985.138420833333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45985.138420833333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45985.138420833333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45985.138420833333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45985.138420833333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45985.138420833333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45985.138420833333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45985.138420833333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45985.138420833333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45985.138420833333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45985.138420833333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45985.138420833333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45985.138420833333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45985.138420833333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45985.138420833333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45985.138420833333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45985.138420833333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45985.138420833333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45985.138420833333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45985.138420833333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45985.138420833333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45985.138420833333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45985.138420833333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45985.138420833333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45985.138420833333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45985.138420833333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45985.138420833333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45985.138420833333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45985.138420833333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45985.138420833333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45985.138420833333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45985.138420833333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45985.138420833333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45985.138420833333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45985.138420833333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45985.138420833333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45985.138420833333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45985.138420833333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45985.138420833333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45985.138420833333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45985.138420833333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45985.138420833333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45985.138420833333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45985.138420833333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45985.138420833333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45985.138420833333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45985.138420833333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45985.138420833333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45985.138420833333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45985.138420833333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45985.138420833333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45985.138420833333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45985.138420833333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45985.138420833333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45985.138420833333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45985.138420833333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45985.138420833333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45985.138420833333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45985.138420833333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45985.138420833333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45985.138420833333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45985.138420833333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45985.138420833333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45985.138420833333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45985.138420833333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45985.138420833333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45985.138420833333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45985.138420833333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45985.138420833333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45985.138420833333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45985.138420833333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45985.138420833333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45985.138420833333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45985.138420833333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45985.138420833333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45985.138420833333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45985.138420833333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45985.138420833333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45985.138420833333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45985.138420833333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45985.138420833333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45985.138420833333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45985.138420833333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45985.138420833333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45985.138420833333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45985.138420833333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45985.138420833333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45985.138420833333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45985.138420833333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45985.138420833333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45985.138420833333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45985.138420833333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45985.138420833333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45985.138420833333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45985.138420833333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45985.138420833333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45985.138420833333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45985.138420833333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45985.138420833333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45985.138420833333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45985.138420833333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45985.138420833333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45985.138420833333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45985.138420833333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45985.138420833333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45985.138420833333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45985.138420833333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45985.138420833333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45985.138420833333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45985.138420833333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45985.138420833333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45985.138420833333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45985.138420833333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45985.138420833333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45985.138420833333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45985.138420833333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45985.138420833333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45985.138420833333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45985.138420833333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45985.138420833333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45985.138420833333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45985.138420833333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45985.138420833333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45985.138420833333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45985.138420833333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45985.138420833333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45985.138420833333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45985.138420833333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45985.138420833333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45985.138420833333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45985.138420833333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45985.138420833333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45985.138420833333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45985.138420833333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45985.138420833333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45985.138420833333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45985.138420833333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45985.138420833333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45985.138420833333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45985.138420833333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45985.138420833333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45985.138420833333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45985.138420833333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45985.138420833333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45985.138420833333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45985.138420833333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45985.138420833333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45985.138420833333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45985.138420833333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45985.138420833333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45985.138420833333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45985.138420833333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45985.138420833333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45985.138420833333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45985.138420833333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45985.138420833333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45985.138420833333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45985.138420833333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45985.138420833333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45985.138420833333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45985.138420833333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45985.138420833333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45985.138420833333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45985.138420833333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45985.138420833333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45985.138420833333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45985.138420833333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45985.138420833333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45985.138420833333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45985.138420833333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45985.138420833333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45985.138420833333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45985.138420833333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45985.138420833333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45985.138420833333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45985.138420833333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45985.138420833333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45985.138420833333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45985.138420833333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45985.138420833333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45985.138420833333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45985.138420833333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45985.138420833333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45985.138420833333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45985.138420833333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45985.138420833333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45985.138420833333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45985.138420833333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45985.138420833333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45985.138420833333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45985.138420833333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45985.138420833333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45985.138420833333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45985.138420833333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45985.138420833333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45985.138420833333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45985.138420833333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45985.138420833333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45985.138420833333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45985.138420833333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45985.138420833333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45985.138420833333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45985.138420833333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45985.138420833333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45985.138420833333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45985.138420833333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45985.138420833333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45985.138420833333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45985.138420833333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45985.138420833333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45985.138420833333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45985.138420833333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45985.138420833333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45985.138420833333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45985.138420833333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45985.138420833333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45985.138420833333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45985.138420833333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45985.138420833333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45985.138420833333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45985.138420833333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45985.138420833333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45985.138420833333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45985.138420833333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45985.138420833333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45985.138420833333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45985.138420833333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45985.138420833333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45985.138420833333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45985.138420833333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45985.138420833333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45985.138420833333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45985.138420833333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45985.138420833333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45985.138420833333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45985.138420833333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45985.138420833333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45985.138420833333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45985.138420833333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45985.138420833333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45985.138420833333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45985.138420833333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45985.138420833333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45985.138420833333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45985.138420833333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45985.138420833333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45985.138420833333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45985.138420833333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45985.138420833333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45985.138420833333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45985.138420833333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45985.138420833333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45985.138420833333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45985.138420833333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45985.138420833333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45985.138420833333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45985.138420833333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45985.138420833333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45985.138420833333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45985.138420833333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45985.138420833333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45985.138420833333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45985.138420833333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45985.138420833333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45985.138420833333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45985.138420833333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45985.138420833333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45985.138420833333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45985.138420833333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45985.138420833333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45985.138420833333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45985.138420833333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45985.138420833333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45985.138420833333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45985.138420833333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45985.138420833333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45985.138420833333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45985.138420833333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45985.138420833333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45985.138420833333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45985.138420833333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45985.138420833333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45985.138420833333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45985.138420833333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45985.138420833333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45985.138420833333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45985.138420833333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45985.138420833333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45985.138420833333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45985.138420833333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45985.138420833333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45985.138420833333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45985.138420833333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45985.138420833333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45985.138420833333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45985.138420833333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45985.138420833333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45985.138420833333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45985.138420833333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45985.138420833333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45985.138420833333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45985.138420833333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45985.138420833333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45985.138420833333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45985.138420833333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45985.138420833333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45985.138420833333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45985.138420833333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45985.138420833333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45985.138420833333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45985.138420833333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45985.138420833333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45985.138420833333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45985.138420833333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45985.138420833333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45985.138420833333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45985.138420833333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45985.138420833333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45985.138420833333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45985.138420833333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45985.138420833333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45985.138420833333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45985.138420833333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45985.138420833333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45985.138420833333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45985.138420833333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45985.138420833333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45985.138420833333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45985.138420833333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45985.138420833333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45985.138420833333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45985.138420833333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45985.138420833333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45985.138420833333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45985.138420833333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45985.138420833333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45985.138420833333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45985.138420833333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45985.138420833333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45985.138420833333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45985.138420833333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45985.138420833333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45985.138420833333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45985.138420833333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45985.138420833333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45985.138420833333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45985.138420833333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45985.138420833333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45985.138420833333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45985.138420833333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45985.138420833333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45985.138420833333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45985.138420833333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45985.138420833333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45985.138420833333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45985.138420833333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45985.138420833333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45985.138420833333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45985.138420833333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45985.138420833333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45985.138420833333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45985.138420833333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45985.138420833333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45985.138420833333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45985.138420833333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45985.138420833333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45985.138420833333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45985.138420833333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45985.138420833333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45985.138420833333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45985.138420833333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45985.138420833333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45985.138420833333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45985.138420833333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45985.138420833333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45985.138420833333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45985.138420833333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45985.138420833333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45985.138420833333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45985.138420833333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45985.138420833333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45985.138420833333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45985.138420833333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45985.138420833333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45985.138420833333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45985.138420833333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45985.138420833333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45985.138420833333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45985.138420833333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45985.138420833333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45985.138420833333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45985.138420833333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45985.138420833333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45985.138420833333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45985.138420833333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45985.138420833333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45985.138420833333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45985.138420833333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45985.138420833333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45985.138420833333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45985.138420833333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45985.138420833333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45985.138420833333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45985.138420833333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45985.138420833333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45985.138420833333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45985.138420833333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45985.138420833333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45985.138420833333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45985.138420833333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45985.138420833333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45985.138420833333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45985.138420833333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45985.138420833333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45985.138420833333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45985.138420833333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45985.138420833333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45985.138420833333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45985.138420833333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45985.138420833333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45985.138420833333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45985.138420833333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45985.138420833333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45985.138420833333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45985.138420833333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45985.138420833333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45985.138420833333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45985.138420833333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45985.138420833333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45985.138420833333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45985.138420833333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45985.138420833333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45985.138420833333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45985.138420833333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45985.138420833333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45985.138420833333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45985.138420833333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45985.138420833333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45985.138420833333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45985.138420833333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45985.138420833333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45985.138420833333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45985.138420833333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45985.138420833333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45985.138420833333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45985.138420833333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45985.138420833333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45985.138420833333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45985.138420833333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45985.138420833333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45985.138420833333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45985.138420833333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45985.138420833333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45985.138420833333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45985.138420833333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45985.138420833333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45985.138420833333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45985.138420833333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45985.138420833333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45985.138420833333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45985.138420833333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45985.138420833333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45985.138420833333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45985.138420833333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45985.138420833333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45985.138420833333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45985.138420833333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45985.138420833333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45985.138420833333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45985.138420833333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45985.138420833333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45985.138420833333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45985.138420833333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45985.138420833333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45985.138420833333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45985.138420833333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45985.138420833333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45985.138420833333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45985.138420833333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45985.138420833333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45985.138420833333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45985.138420833333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45985.138420833333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45985.138420833333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45985.138420833333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45985.138420833333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45985.138420833333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45985.138420833333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45985.138420833333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45985.138420833333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45985.138420833333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45985.138420833333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45985.138420833333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45985.138420833333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45985.138420833333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45985.138420833333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45985.138420833333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45985.138420833333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45985.138420833333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45985.138420833333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45985.138420833333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45985.138420833333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45985.138420833333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45985.138420833333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45985.138420833333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45985.138420833333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45985.138420833333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45985.138420833333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45985.138420833333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45985.138420833333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45985.138420833333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45985.138420833333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45985.138420833333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45985.138420833333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45985.138420833333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45985.138420833333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45985.138420833333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45985.138420833333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45985.138420833333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45985.138420833333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45985.138420833333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45985.138420833333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45985.138420833333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45985.138420833333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45985.138420833333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45985.138420833333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45985.138420833333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45985.138420833333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45985.138420833333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45985.138420833333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45985.138420833333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45985.138420833333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45985.138420833333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45985.138420833333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45985.138420833333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45985.138420833333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45985.138420833333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45985.138420833333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45985.138420833333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45985.138420833333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45985.138420833333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45985.138420833333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45985.138420833333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45985.138420833333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45985.138420833333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45985.138420833333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45985.138420833333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45985.138420833333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45985.138420833333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45985.138420833333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45985.138420833333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45985.138420833333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45985.138420833333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45985.138420833333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45985.138420833333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45985.138420833333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45985.138420833333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45985.138420833333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45985.138420833333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45985.138420833333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45985.138420833333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45985.138420833333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45985.138420833333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45985.138420833333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45985.138420833333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45985.138420833333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45985.138420833333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45985.138420833333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45985.138420833333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45985.138420833333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45985.138420833333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45985.138420833333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45985.138420833333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45985.138420833333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45985.138420833333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45985.138420833333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45985.138420833333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45985.138420833333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45985.138420833333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45985.138420833333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45985.138420833333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45985.138420833333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45985.138420833333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45985.138420833333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45985.138420833333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45985.138420833333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45985.138420833333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45985.138420833333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45985.138420833333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45985.138420833333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45985.138420833333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45985.138420833333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45985.138420833333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45985.138420833333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45985.138420833333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45985.138420833333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45985.138420833333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45985.138420833333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45985.138420833333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45985.138420833333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45985.138420833333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45985.138420833333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45985.138420833333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45985.138420833333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45985.138420833333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45985.138420833333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45985.138420833333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45985.138420833333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45985.138420833333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45985.138420833333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45985.138420833333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45985.138420833333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45985.138420833333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45985.138420833333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45985.138420833333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45985.138420833333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45985.138420833333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45985.138420833333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45985.138420833333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45985.138420833333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45985.138420833333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45985.138420833333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45985.138420833333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45985.138420833333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45985.138420833333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45985.138420833333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45985.138420833333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45985.138420833333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45985.138420833333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45985.138420833333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45985.138420833333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45985.138420833333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45985.138420833333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45985.138420833333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45985.138420833333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45985.138420833333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45985.138420833333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45985.138420833333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45985.138420833333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45985.138420833333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45985.138420833333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45985.138420833333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45985.138420833333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45985.138420833333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45985.138420833333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45985.138420833333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45985.138420833333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45985.138420833333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45985.138420833333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45985.138420833333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45985.138420833333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45985.138420833333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45985.138420833333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45985.138420833333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45985.138420833333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45985.138420833333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45985.138420833333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45985.138420833333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45985.138420833333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45985.138420833333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45985.138420833333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45985.138420833333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45985.138420833333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45985.138420833333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45985.138420833333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45985.138420833333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45985.138420833333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45985.138420833333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45985.138420833333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45985.138420833333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45985.138420833333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45985.138420833333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45985.138420833333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45985.138420833333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45985.138420833333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45985.138420833333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45985.138420833333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45985.138420833333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45985.138420833333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45985.138420833333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45985.138420833333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45985.138420833333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45985.138420833333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45985.138420833333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45985.138420833333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45985.138420833333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45985.138420833333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45985.138420833333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45985.138420833333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45985.138420833333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45985.138420833333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45985.138420833333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45985.138420833333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45985.138420833333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45985.138420833333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45985.138420833333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45985.138420833333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45985.138420833333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45985.138420833333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45985.138420833333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45985.138420833333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45985.138420833333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45985.138420833333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45985.138420833333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45985.138420833333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45985.138420833333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45985.138420833333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45985.138420833333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45985.138420833333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45985.138420833333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45985.138420833333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45985.138420833333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45985.138420833333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45985.138420833333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45985.138420833333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45985.138420833333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45985.138420833333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45985.138420833333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45985.138420833333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45985.138420833333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45985.138420833333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45985.138420833333</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0"/>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281.65770324073674</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0.6453074074088363</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2</v>
      </c>
      <c r="D4" s="91" t="s">
        <v>35229</v>
      </c>
      <c r="E4" s="94" t="s">
        <v>39021</v>
      </c>
      <c r="F4" s="95"/>
      <c r="G4" s="96">
        <f t="shared" ref="G4:G34" ca="1" si="0">IFERROR(NOW()-F4,"")</f>
        <v>45985.138420833333</v>
      </c>
      <c r="H4" s="95">
        <v>45984.984872685185</v>
      </c>
      <c r="I4" s="113" t="str">
        <f>IFERROR(VLOOKUP(D4,DB!A:F,6,0),"")</f>
        <v>Generator-SG</v>
      </c>
      <c r="J4" s="113" t="str">
        <f>IFERROR(VLOOKUP(D4,DB!A:G,7,0),"")</f>
        <v>Dead</v>
      </c>
      <c r="K4" s="97" t="s">
        <v>39112</v>
      </c>
      <c r="L4" s="91" t="str">
        <f>IFERROR(VLOOKUP(D4,DB!A:I,9,0),"")</f>
        <v>Latis</v>
      </c>
    </row>
    <row r="5" spans="1:16" ht="15" customHeight="1">
      <c r="A5" s="113"/>
      <c r="B5" s="113" t="str">
        <f>IFERROR(VLOOKUP(D5,DB!A:K,11,0),"")</f>
        <v/>
      </c>
      <c r="C5" s="93"/>
      <c r="D5" s="91"/>
      <c r="E5" s="94"/>
      <c r="F5" s="95"/>
      <c r="G5" s="96">
        <f t="shared" ca="1" si="0"/>
        <v>45985.138420833333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45985.138420833333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45985.138420833333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45985.138420833333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45985.138420833333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45985.138420833333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45985.138420833333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45985.138420833333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45985.138420833333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45985.138420833333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45985.138420833333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45985.138420833333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45985.138420833333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45985.138420833333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45985.138420833333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45985.138420833333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45985.138420833333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45985.138420833333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45985.138420833333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45985.138420833333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45985.138420833333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45985.138420833333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45985.138420833333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45985.138420833333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45985.138420833333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45985.138420833333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45985.138420833333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45985.138420833333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45985.138420833333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45985.138420833333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ref="G35:G98" ca="1" si="1">IFERROR(NOW()-F35,"")</f>
        <v>45985.138420833333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45985.138420833333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45985.138420833333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45985.138420833333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45985.138420833333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45985.138420833333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45985.138420833333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45985.138420833333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45985.138420833333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45985.138420833333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45985.138420833333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45985.138420833333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45985.138420833333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45985.138420833333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45985.138420833333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45985.138420833333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45985.138420833333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45985.138420833333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45985.138420833333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45985.138420833333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45985.138420833333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45985.138420833333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45985.138420833333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45985.138420833333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45985.138420833333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45985.138420833333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45985.138420833333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45985.138420833333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45985.138420833333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45985.138420833333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45985.138420833333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45985.138420833333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45985.138420833333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45985.138420833333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45985.138420833333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45985.138420833333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45985.138420833333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45985.138420833333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45985.138420833333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45985.138420833333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45985.138420833333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45985.138420833333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45985.138420833333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45985.138420833333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45985.138420833333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45985.138420833333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45985.138420833333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45985.138420833333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45985.138420833333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45985.138420833333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45985.138420833333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45985.138420833333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45985.138420833333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45985.138420833333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45985.138420833333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45985.138420833333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45985.138420833333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45985.138420833333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45985.138420833333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45985.138420833333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45985.138420833333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45985.138420833333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45985.138420833333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45985.138420833333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ref="G99:G162" ca="1" si="2">IFERROR(NOW()-F99,"")</f>
        <v>45985.138420833333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45985.138420833333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45985.138420833333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45985.138420833333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45985.138420833333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45985.138420833333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45985.138420833333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45985.138420833333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45985.138420833333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45985.138420833333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45985.138420833333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45985.138420833333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45985.138420833333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45985.138420833333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45985.138420833333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45985.138420833333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45985.138420833333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45985.138420833333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45985.138420833333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45985.138420833333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45985.138420833333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45985.138420833333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45985.138420833333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45985.138420833333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45985.138420833333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45985.138420833333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45985.138420833333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45985.138420833333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45985.138420833333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45985.138420833333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45985.138420833333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45985.138420833333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45985.138420833333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45985.138420833333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45985.138420833333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45985.138420833333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45985.138420833333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45985.138420833333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45985.138420833333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45985.138420833333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45985.138420833333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45985.138420833333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45985.138420833333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45985.138420833333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45985.138420833333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45985.138420833333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45985.138420833333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45985.138420833333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45985.138420833333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45985.138420833333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45985.138420833333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45985.138420833333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45985.138420833333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45985.138420833333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45985.138420833333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45985.138420833333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45985.138420833333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45985.138420833333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45985.138420833333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45985.138420833333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45985.138420833333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45985.138420833333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45985.138420833333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45985.138420833333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ref="G163:G226" ca="1" si="3">IFERROR(NOW()-F163,"")</f>
        <v>45985.138420833333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45985.138420833333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45985.138420833333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45985.138420833333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45985.138420833333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45985.138420833333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45985.138420833333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45985.138420833333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45985.138420833333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45985.138420833333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45985.138420833333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45985.138420833333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45985.138420833333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45985.138420833333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45985.138420833333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45985.138420833333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45985.138420833333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45985.138420833333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45985.138420833333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45985.138420833333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45985.138420833333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45985.138420833333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45985.138420833333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45985.138420833333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45985.138420833333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45985.138420833333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45985.138420833333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45985.138420833333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45985.138420833333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45985.138420833333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45985.138420833333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45985.138420833333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45985.138420833333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45985.138420833333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45985.138420833333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45985.138420833333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45985.138420833333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45985.138420833333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45985.138420833333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45985.138420833333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45985.138420833333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45985.138420833333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45985.138420833333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45985.138420833333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45985.138420833333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45985.138420833333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45985.138420833333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45985.138420833333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45985.138420833333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45985.138420833333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45985.138420833333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45985.138420833333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45985.138420833333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45985.138420833333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45985.138420833333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45985.138420833333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45985.138420833333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45985.138420833333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45985.138420833333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45985.138420833333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45985.138420833333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45985.138420833333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45985.138420833333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45985.138420833333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ref="G227:G290" ca="1" si="4">IFERROR(NOW()-F227,"")</f>
        <v>45985.138420833333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45985.138420833333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45985.138420833333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45985.138420833333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45985.138420833333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45985.138420833333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45985.138420833333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45985.138420833333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45985.138420833333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45985.138420833333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45985.138420833333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45985.138420833333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45985.138420833333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45985.138420833333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45985.138420833333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45985.138420833333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45985.138420833333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45985.138420833333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45985.138420833333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45985.138420833333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45985.138420833333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45985.138420833333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45985.138420833333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45985.138420833333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45985.138420833333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45985.138420833333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45985.138420833333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45985.138420833333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45985.138420833333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45985.138420833333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45985.138420833333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45985.138420833333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45985.138420833333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45985.138420833333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45985.138420833333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45985.138420833333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45985.138420833333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45985.138420833333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45985.138420833333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45985.138420833333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45985.138420833333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45985.138420833333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45985.138420833333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45985.138420833333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45985.138420833333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45985.138420833333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45985.138420833333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45985.138420833333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45985.138420833333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45985.138420833333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45985.138420833333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45985.138420833333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45985.138420833333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45985.138420833333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45985.138420833333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45985.138420833333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45985.138420833333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45985.138420833333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45985.138420833333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45985.138420833333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45985.138420833333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45985.138420833333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45985.138420833333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45985.138420833333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ref="G291:G354" ca="1" si="5">IFERROR(NOW()-F291,"")</f>
        <v>45985.138420833333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45985.138420833333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45985.138420833333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45985.138420833333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45985.138420833333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45985.138420833333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45985.138420833333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45985.138420833333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45985.138420833333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45985.138420833333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45985.138420833333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45985.138420833333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45985.138420833333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45985.138420833333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45985.138420833333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45985.138420833333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45985.138420833333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45985.138420833333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45985.138420833333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45985.138420833333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45985.138420833333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45985.138420833333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45985.138420833333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45985.138420833333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45985.138420833333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45985.138420833333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45985.138420833333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45985.138420833333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45985.138420833333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45985.138420833333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45985.138420833333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45985.138420833333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45985.138420833333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45985.138420833333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45985.138420833333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45985.138420833333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45985.138420833333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45985.138420833333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45985.138420833333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45985.138420833333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45985.138420833333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45985.138420833333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45985.138420833333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45985.138420833333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45985.138420833333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45985.138420833333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45985.138420833333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45985.138420833333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45985.138420833333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45985.138420833333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45985.138420833333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45985.138420833333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45985.138420833333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45985.138420833333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45985.138420833333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45985.138420833333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45985.138420833333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45985.138420833333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45985.138420833333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45985.138420833333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45985.138420833333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45985.138420833333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45985.138420833333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45985.138420833333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ref="G355:G400" ca="1" si="6">IFERROR(NOW()-F355,"")</f>
        <v>45985.138420833333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45985.138420833333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45985.138420833333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45985.138420833333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45985.138420833333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45985.138420833333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45985.138420833333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45985.138420833333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45985.138420833333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45985.138420833333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45985.138420833333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45985.138420833333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45985.138420833333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45985.138420833333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45985.138420833333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45985.138420833333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45985.138420833333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45985.138420833333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45985.138420833333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45985.138420833333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45985.138420833333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45985.138420833333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45985.138420833333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45985.138420833333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45985.138420833333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45985.138420833333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45985.138420833333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45985.138420833333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45985.138420833333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45985.138420833333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45985.138420833333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45985.138420833333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45985.138420833333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45985.138420833333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45985.138420833333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45985.138420833333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45985.138420833333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45985.138420833333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45985.138420833333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45985.138420833333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45985.138420833333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45985.138420833333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45985.138420833333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45985.138420833333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45985.138420833333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45985.138420833333</v>
      </c>
      <c r="H400" s="95"/>
      <c r="I400" s="113" t="str">
        <f>IFERROR(VLOOKUP(D400,DB!A:F,6,0),"")</f>
        <v/>
      </c>
      <c r="J400" s="113" t="str">
        <f>IFERROR(VLOOKUP(D400,DB!A:G,7,0),"")</f>
        <v/>
      </c>
      <c r="K400" s="97"/>
      <c r="L400" s="91" t="str">
        <f>IFERROR(VLOOKUP(D400,DB!A:I,9,0),"")</f>
        <v/>
      </c>
    </row>
  </sheetData>
  <dataValidations count="2">
    <dataValidation allowBlank="1" showInputMessage="1" showErrorMessage="1" sqref="E1" xr:uid="{A4F81451-56CC-4543-9497-104C4E44EE4B}"/>
    <dataValidation type="list" allowBlank="1" showInputMessage="1" showErrorMessage="1" sqref="E2:E4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93.306360648144619</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58.949543518516293</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36.477309722220525</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3.765122222219361</v>
      </c>
      <c r="H5" s="122">
        <v>45981.360798611109</v>
      </c>
      <c r="I5" s="109" t="str">
        <f>IFERROR(VLOOKUP(D5,DB!A:F,6,0),"")</f>
        <v>SCECO</v>
      </c>
      <c r="J5" s="109" t="str">
        <f>IFERROR(VLOOKUP(D5,DB!A:G,7,0),"")</f>
        <v>Dead</v>
      </c>
      <c r="K5" s="109" t="s">
        <v>39120</v>
      </c>
      <c r="L5" s="109" t="str">
        <f>IFERROR(VLOOKUP(D5,DB!A:I,9,0),"")</f>
        <v>Latis</v>
      </c>
    </row>
    <row r="6" spans="1:13" ht="30.75">
      <c r="A6" s="109" t="s">
        <v>39121</v>
      </c>
      <c r="B6" s="109" t="str">
        <f>IFERROR(VLOOKUP(D6,DB!A:K,11,0),"")</f>
        <v>R5</v>
      </c>
      <c r="C6" s="109">
        <v>1</v>
      </c>
      <c r="D6" s="109" t="s">
        <v>32901</v>
      </c>
      <c r="E6" s="109" t="s">
        <v>39021</v>
      </c>
      <c r="F6" s="122">
        <v>45985.093854166669</v>
      </c>
      <c r="G6" s="111">
        <f ca="1">IFERROR(NOW()-F6,"")</f>
        <v>4.4566666663740762E-2</v>
      </c>
      <c r="H6" s="122">
        <v>45984.593425925923</v>
      </c>
      <c r="I6" s="109" t="str">
        <f>IFERROR(VLOOKUP(D6,DB!A:F,6,0),"")</f>
        <v>SCECO</v>
      </c>
      <c r="J6" s="109" t="str">
        <f>IFERROR(VLOOKUP(D6,DB!A:G,7,0),"")</f>
        <v>Good</v>
      </c>
      <c r="K6" s="109" t="s">
        <v>39122</v>
      </c>
      <c r="L6" s="109" t="str">
        <f>IFERROR(VLOOKUP(D6,DB!A:I,9,0),"")</f>
        <v>Latis</v>
      </c>
    </row>
    <row r="7" spans="1:13">
      <c r="A7" s="109" t="s">
        <v>39123</v>
      </c>
      <c r="B7" s="109" t="str">
        <f>IFERROR(VLOOKUP(D7,DB!A:K,11,0),"")</f>
        <v>R5</v>
      </c>
      <c r="C7" s="109">
        <v>2</v>
      </c>
      <c r="D7" s="109" t="s">
        <v>38310</v>
      </c>
      <c r="E7" s="109" t="s">
        <v>39021</v>
      </c>
      <c r="F7" s="122">
        <v>45985.022326388891</v>
      </c>
      <c r="G7" s="111">
        <f ca="1">IFERROR(NOW()-F7,"")</f>
        <v>0.11609444444184192</v>
      </c>
      <c r="H7" s="122">
        <v>45985.130150462966</v>
      </c>
      <c r="I7" s="109" t="str">
        <f>IFERROR(VLOOKUP(D7,DB!A:F,6,0),"")</f>
        <v>SCECO</v>
      </c>
      <c r="J7" s="109" t="str">
        <f>IFERROR(VLOOKUP(D7,DB!A:G,7,0),"")</f>
        <v>No BB Shifted</v>
      </c>
      <c r="K7" s="109" t="s">
        <v>39124</v>
      </c>
      <c r="L7" s="109" t="str">
        <f>IFERROR(VLOOKUP(D7,DB!A:I,9,0),"")</f>
        <v>Latis</v>
      </c>
    </row>
    <row r="8" spans="1:13">
      <c r="A8" s="109"/>
      <c r="B8" s="109" t="str">
        <f>IFERROR(VLOOKUP(D8,DB!A:K,11,0),"")</f>
        <v/>
      </c>
      <c r="C8" s="109"/>
      <c r="D8" s="109"/>
      <c r="E8" s="109"/>
      <c r="F8" s="109"/>
      <c r="G8" s="111">
        <f ca="1">IFERROR(NOW()-F8,"")</f>
        <v>45985.138420833333</v>
      </c>
      <c r="H8" s="109"/>
      <c r="I8" s="109" t="str">
        <f>IFERROR(VLOOKUP(D8,DB!A:F,6,0),"")</f>
        <v/>
      </c>
      <c r="J8" s="109" t="str">
        <f>IFERROR(VLOOKUP(D8,DB!A:G,7,0),"")</f>
        <v/>
      </c>
      <c r="K8" s="109"/>
      <c r="L8" s="109" t="str">
        <f>IFERROR(VLOOKUP(D8,DB!A:I,9,0),"")</f>
        <v/>
      </c>
    </row>
    <row r="9" spans="1:13">
      <c r="A9" s="109"/>
      <c r="B9" s="109" t="str">
        <f>IFERROR(VLOOKUP(D9,DB!A:K,11,0),"")</f>
        <v/>
      </c>
      <c r="C9" s="109"/>
      <c r="D9" s="143"/>
      <c r="E9" s="109"/>
      <c r="F9" s="109"/>
      <c r="G9" s="111">
        <f ca="1">IFERROR(NOW()-F9,"")</f>
        <v>45985.138420833333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45985.138420833333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45985.138420833333</v>
      </c>
      <c r="H11" s="109"/>
      <c r="I11" s="109" t="str">
        <f>IFERROR(VLOOKUP(D11,DB!A:F,6,0),"")</f>
        <v/>
      </c>
      <c r="J11" s="109" t="str">
        <f>IFERROR(VLOOKUP(D11,DB!A:G,7,0),"")</f>
        <v/>
      </c>
      <c r="K11" s="109"/>
      <c r="L11" s="109" t="str">
        <f>IFERROR(VLOOKUP(D11,DB!A:I,9,0),"")</f>
        <v/>
      </c>
    </row>
    <row r="12" spans="1:13">
      <c r="A12" s="109"/>
      <c r="B12" s="109" t="str">
        <f>IFERROR(VLOOKUP(D12,DB!A:K,11,0),"")</f>
        <v/>
      </c>
      <c r="C12" s="109"/>
      <c r="D12" s="143"/>
      <c r="E12" s="109"/>
      <c r="F12" s="109"/>
      <c r="G12" s="111">
        <f ca="1">IFERROR(NOW()-F12,"")</f>
        <v>45985.138420833333</v>
      </c>
      <c r="H12" s="109"/>
      <c r="I12" s="109" t="str">
        <f>IFERROR(VLOOKUP(D12,DB!A:F,6,0),"")</f>
        <v/>
      </c>
      <c r="J12" s="109" t="str">
        <f>IFERROR(VLOOKUP(D12,DB!A:G,7,0),"")</f>
        <v/>
      </c>
      <c r="K12" s="109"/>
      <c r="L12" s="109" t="str">
        <f>IFERROR(VLOOKUP(D12,DB!A:I,9,0),"")</f>
        <v/>
      </c>
    </row>
    <row r="13" spans="1:13">
      <c r="A13" s="109"/>
      <c r="B13" s="109" t="str">
        <f>IFERROR(VLOOKUP(D13,DB!A:K,11,0),"")</f>
        <v/>
      </c>
      <c r="C13" s="109"/>
      <c r="D13" s="143"/>
      <c r="E13" s="109"/>
      <c r="F13" s="109"/>
      <c r="G13" s="111">
        <f ca="1">IFERROR(NOW()-F13,"")</f>
        <v>45985.138420833333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45985.138420833333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45985.138420833333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45985.138420833333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45985.138420833333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45985.138420833333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45985.138420833333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45985.138420833333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45985.138420833333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45985.138420833333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45985.138420833333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45985.138420833333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45985.138420833333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45985.138420833333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45985.138420833333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45985.138420833333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45985.138420833333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45985.138420833333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45985.138420833333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45985.138420833333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45985.138420833333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45985.138420833333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45985.138420833333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45985.138420833333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45985.138420833333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45985.138420833333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45985.138420833333</v>
      </c>
      <c r="H39" s="109"/>
      <c r="I39" s="109" t="str">
        <f>IFERROR(VLOOKUP(D39,DB!A:F,6,0),"")</f>
        <v/>
      </c>
      <c r="J39" s="109" t="str">
        <f>IFERROR(VLOOKUP(D39,DB!A:G,7,0),"")</f>
        <v/>
      </c>
      <c r="K39" s="109"/>
      <c r="L39" s="109" t="str">
        <f>IFERROR(VLOOKUP(D39,DB!A:I,9,0),"")</f>
        <v/>
      </c>
    </row>
    <row r="40" spans="1:12">
      <c r="A40" s="125"/>
      <c r="B40" s="125" t="str">
        <f>IFERROR(VLOOKUP(D40,DB!A:K,11,0),"")</f>
        <v/>
      </c>
      <c r="C40" s="125"/>
      <c r="D40" s="125"/>
      <c r="E40" s="125"/>
      <c r="F40" s="126"/>
      <c r="G40" s="111">
        <f ca="1">IFERROR(NOW()-F40,"")</f>
        <v>45985.138420833333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45985.138420833333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45985.138420833333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45985.138420833333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45985.138420833333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45985.138420833333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45985.138420833333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45985.138420833333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45985.138420833333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45985.138420833333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45985.138420833333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45985.138420833333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45985.138420833333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45985.138420833333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45985.138420833333</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45985.138420833333</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45985.138420833333</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45985.138420833333</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45985.138420833333</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45985.138420833333</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45985.138420833333</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45985.138420833333</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45985.138420833333</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45985.138420833333</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45985.138420833333</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45985.138420833333</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45985.138420833333</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45985.138420833333</v>
      </c>
      <c r="H67" s="126"/>
      <c r="I67" s="125" t="str">
        <f>IFERROR(VLOOKUP(D67,DB!A:F,6,0),"")</f>
        <v/>
      </c>
      <c r="J67" s="125" t="str">
        <f>IFERROR(VLOOKUP(D67,DB!A:G,7,0),"")</f>
        <v/>
      </c>
      <c r="K67" s="125"/>
      <c r="L67" s="125" t="str">
        <f>IFERROR(VLOOKUP(D67,DB!A:I,9,0),"")</f>
        <v/>
      </c>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45985.138420833333</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45985.138420833333</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45985.138420833333</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45985.138420833333</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45985.138420833333</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45985.138420833333</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45985.138420833333</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45985.138420833333</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45985.138420833333</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45985.138420833333</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45985.138420833333</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45985.138420833333</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45985.138420833333</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45985.138420833333</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45985.138420833333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45985.138420833333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45985.138420833333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45985.138420833333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45985.138420833333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45985.138420833333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45985.138420833333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45985.138420833333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45985.138420833333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45985.138420833333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45985.138420833333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45985.138420833333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45985.138420833333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45985.138420833333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45985.138420833333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45985.138420833333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45985.138420833333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45985.138420833333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45985.138420833333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45985.138420833333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45985.138420833333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45985.138420833333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45985.138420833333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45985.138420833333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45985.138420833333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45985.138420833333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45985.138420833333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45985.138420833333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45985.138420833333</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45985.138420833333</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2025-11-24T00:19:28Z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