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938" documentId="13_ncr:1_{F6CB121F-512D-4AA6-A0C1-0FB36C537598}" xr6:coauthVersionLast="47" xr6:coauthVersionMax="47" xr10:uidLastSave="{2E0C090B-7326-4910-A39D-E551CD3FC461}"/>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5" l="1"/>
  <c r="G10" i="5"/>
  <c r="L13" i="6"/>
  <c r="L14" i="6"/>
  <c r="L15" i="6"/>
  <c r="L16" i="6"/>
  <c r="L17" i="6"/>
  <c r="L18" i="6"/>
  <c r="L19" i="6"/>
  <c r="L20" i="6"/>
  <c r="L21" i="6"/>
  <c r="L22" i="6"/>
  <c r="L23" i="6"/>
  <c r="L24" i="6"/>
  <c r="L25" i="6"/>
  <c r="L26" i="6"/>
  <c r="L27" i="6"/>
  <c r="L28" i="6"/>
  <c r="L29" i="6"/>
  <c r="L30" i="6"/>
  <c r="L31" i="6"/>
  <c r="L32" i="6"/>
  <c r="L33" i="6"/>
  <c r="L34" i="6"/>
  <c r="L35" i="6"/>
  <c r="L36" i="6"/>
  <c r="L37" i="6"/>
  <c r="L38" i="6"/>
  <c r="J13" i="6"/>
  <c r="J14" i="6"/>
  <c r="J15" i="6"/>
  <c r="J16" i="6"/>
  <c r="J17" i="6"/>
  <c r="J18" i="6"/>
  <c r="J19" i="6"/>
  <c r="J20" i="6"/>
  <c r="J21" i="6"/>
  <c r="J22" i="6"/>
  <c r="J23" i="6"/>
  <c r="J24" i="6"/>
  <c r="J25" i="6"/>
  <c r="J26" i="6"/>
  <c r="J27" i="6"/>
  <c r="J28" i="6"/>
  <c r="J29" i="6"/>
  <c r="J30" i="6"/>
  <c r="J31" i="6"/>
  <c r="J32" i="6"/>
  <c r="J33" i="6"/>
  <c r="J34" i="6"/>
  <c r="J35" i="6"/>
  <c r="J36" i="6"/>
  <c r="J37" i="6"/>
  <c r="J38" i="6"/>
  <c r="I13" i="6"/>
  <c r="I14" i="6"/>
  <c r="I15" i="6"/>
  <c r="I16" i="6"/>
  <c r="I17" i="6"/>
  <c r="I18" i="6"/>
  <c r="I19" i="6"/>
  <c r="I20" i="6"/>
  <c r="I21" i="6"/>
  <c r="I22" i="6"/>
  <c r="I23" i="6"/>
  <c r="I24" i="6"/>
  <c r="I25" i="6"/>
  <c r="I26" i="6"/>
  <c r="I27" i="6"/>
  <c r="I28" i="6"/>
  <c r="I29" i="6"/>
  <c r="I30" i="6"/>
  <c r="I31" i="6"/>
  <c r="I32" i="6"/>
  <c r="I33" i="6"/>
  <c r="I34" i="6"/>
  <c r="I35" i="6"/>
  <c r="I36" i="6"/>
  <c r="I37" i="6"/>
  <c r="I38" i="6"/>
  <c r="G13" i="6"/>
  <c r="G14" i="6"/>
  <c r="G15" i="6"/>
  <c r="G16" i="6"/>
  <c r="G17" i="6"/>
  <c r="G18" i="6"/>
  <c r="G19" i="6"/>
  <c r="G20" i="6"/>
  <c r="G21" i="6"/>
  <c r="G22" i="6"/>
  <c r="G23" i="6"/>
  <c r="G24" i="6"/>
  <c r="G25" i="6"/>
  <c r="G26" i="6"/>
  <c r="G27" i="6"/>
  <c r="G28" i="6"/>
  <c r="G29" i="6"/>
  <c r="G30" i="6"/>
  <c r="G31" i="6"/>
  <c r="G32" i="6"/>
  <c r="G33" i="6"/>
  <c r="G34" i="6"/>
  <c r="G35" i="6"/>
  <c r="G36" i="6"/>
  <c r="G37" i="6"/>
  <c r="G38" i="6"/>
  <c r="B13" i="6"/>
  <c r="B14" i="6"/>
  <c r="B15" i="6"/>
  <c r="B16" i="6"/>
  <c r="B17" i="6"/>
  <c r="B18" i="6"/>
  <c r="B19" i="6"/>
  <c r="B20" i="6"/>
  <c r="B21" i="6"/>
  <c r="B22" i="6"/>
  <c r="B23" i="6"/>
  <c r="B24" i="6"/>
  <c r="B25" i="6"/>
  <c r="B26" i="6"/>
  <c r="B27" i="6"/>
  <c r="B28" i="6"/>
  <c r="B29" i="6"/>
  <c r="B30" i="6"/>
  <c r="B31" i="6"/>
  <c r="B32" i="6"/>
  <c r="B33" i="6"/>
  <c r="B34" i="6"/>
  <c r="B35" i="6"/>
  <c r="B36" i="6"/>
  <c r="B37" i="6"/>
  <c r="B3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G2" i="6"/>
  <c r="G3" i="6"/>
  <c r="G4" i="6"/>
  <c r="G5" i="6"/>
  <c r="G6" i="6"/>
  <c r="G7" i="6"/>
  <c r="G8" i="6"/>
  <c r="G9" i="6"/>
  <c r="G10" i="6"/>
  <c r="G11" i="6"/>
  <c r="G1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5" i="5"/>
  <c r="B6"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4" i="2"/>
  <c r="G4" i="2"/>
  <c r="I4" i="2"/>
  <c r="J4" i="2"/>
  <c r="L4" i="2"/>
  <c r="B5" i="2"/>
  <c r="G5" i="2"/>
  <c r="I5" i="2"/>
  <c r="J5" i="2"/>
  <c r="L5" i="2"/>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G5" i="5"/>
  <c r="I5" i="5"/>
  <c r="J5" i="5"/>
  <c r="L5" i="5"/>
  <c r="G6" i="5"/>
  <c r="I6" i="5"/>
  <c r="J6" i="5"/>
  <c r="L6" i="5"/>
  <c r="B7" i="5"/>
  <c r="G7" i="5"/>
  <c r="I7" i="5"/>
  <c r="J7" i="5"/>
  <c r="L7" i="5"/>
  <c r="B8" i="5"/>
  <c r="G8" i="5"/>
  <c r="I8" i="5"/>
  <c r="J8" i="5"/>
  <c r="L8" i="5"/>
  <c r="B9" i="5"/>
  <c r="I9" i="5"/>
  <c r="J9" i="5"/>
  <c r="L9" i="5"/>
  <c r="B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<sst xmlns="http://schemas.openxmlformats.org/spreadsheetml/2006/main" count="180330" uniqueCount="39137">
  <si>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</si>
  <si>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</si>
  <si>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</si>
  <si>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</si>
  <si>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</si>
  <si>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</si>
  <si>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</si>
  <si>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</si>
  <si>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</si>
  <si>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</si>
  <si>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</si>
  <si>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</si>
  <si>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</si>
  <si>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</si>
  <si>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</si>
  <si>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</si>
  <si>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</si>
  <si>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</si>
  <si>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</si>
  <si>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</si>
  <si>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</si>
  <si>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</si>
  <si>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</si>
  <si>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</si>
  <si>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</si>
  <si>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</si>
  <si>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</si>
  <si>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</si>
  <si>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</si>
  <si>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</si>
  <si>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</si>
  <si>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</si>
  <si>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</si>
  <si>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</si>
  <si>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</si>
  <si>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</si>
  <si>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</si>
  <si>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</si>
  <si>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</si>
  <si>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</si>
  <si>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</si>
  <si>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</si>
  <si>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</si>
  <si>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</si>
  <si>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</si>
  <si>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</si>
  <si>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</si>
  <si>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</si>
  <si>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</si>
  <si>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</si>
  <si>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</si>
  <si>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</si>
  <si>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</si>
  <si>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</si>
  <si>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</si>
  <si>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</si>
  <si>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</si>
  <si>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</si>
  <si>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</si>
  <si>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</si>
  <si>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</si>
  <si>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</si>
  <si>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</si>
  <si>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</si>
  <si>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</si>
  <si>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</si>
  <si>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</si>
  <si>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</si>
  <si>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</si>
  <si>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</si>
  <si>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</si>
  <si>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</si>
  <si>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</si>
  <si>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</si>
  <si>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</si>
  <si>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</si>
  <si>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</si>
  <si>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</si>
  <si>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</si>
  <si>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</si>
  <si>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</si>
  <si>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</si>
  <si>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</si>
  <si>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</si>
  <si>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</si>
  <si>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</si>
  <si>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</si>
  <si>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</si>
  <si>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</si>
  <si>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</si>
  <si>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</si>
  <si>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</si>
  <si>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</si>
  <si>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</si>
  <si>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</si>
  <si>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</si>
  <si>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</si>
  <si>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</si>
  <si>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</si>
  <si>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</si>
  <si>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</si>
  <si>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</si>
  <si>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</si>
  <si>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</si>
  <si>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</si>
  <si>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</si>
  <si>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</si>
  <si>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</si>
  <si>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</si>
  <si>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</si>
  <si>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</si>
  <si>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</si>
  <si>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</si>
  <si>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</si>
  <si>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</si>
  <si>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</si>
  <si>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</si>
  <si>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</si>
  <si>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</si>
  <si>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</si>
  <si>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</si>
  <si>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</si>
  <si>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</si>
  <si>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</si>
  <si>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</si>
  <si>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</si>
  <si>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</si>
  <si>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</si>
  <si>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</si>
  <si>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</si>
  <si>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</si>
  <si>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</si>
  <si>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</si>
  <si>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</si>
  <si>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</si>
  <si>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</si>
  <si>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</si>
  <si>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</si>
  <si>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</si>
  <si>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</si>
  <si>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</si>
  <si>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</si>
  <si>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</si>
  <si>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</si>
  <si>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</si>
  <si>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</si>
  <si>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</si>
  <si>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</si>
  <si>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</si>
  <si>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</si>
  <si>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</si>
  <si>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</si>
  <si>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</si>
  <si>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</si>
  <si>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</si>
  <si>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</si>
  <si>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</si>
  <si>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</si>
  <si>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</si>
  <si>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</si>
  <si>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</si>
  <si>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</si>
  <si>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</si>
  <si>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</si>
  <si>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</si>
  <si>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</si>
  <si>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</si>
  <si>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</si>
  <si>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</si>
  <si>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</si>
  <si>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</si>
  <si>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</si>
  <si>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</si>
  <si>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</si>
  <si>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</si>
  <si>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</si>
  <si>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</si>
  <si>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</si>
  <si>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</si>
  <si>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</si>
  <si>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</si>
  <si>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</si>
  <si>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</si>
  <si>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</si>
  <si>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</si>
  <si>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</si>
  <si>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</si>
  <si>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</si>
  <si>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</si>
  <si>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</si>
  <si>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</si>
  <si>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</si>
  <si>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</si>
  <si>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</si>
  <si>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</si>
  <si>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</si>
  <si>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</si>
  <si>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</si>
  <si>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</si>
  <si>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</si>
  <si>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</si>
  <si>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</si>
  <si>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</si>
  <si>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</si>
  <si>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</si>
  <si>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</si>
  <si>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</si>
  <si>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</si>
  <si>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</si>
  <si>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</si>
  <si>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</si>
  <si>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</si>
  <si>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</si>
  <si>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</si>
  <si>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</si>
  <si>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</si>
  <si>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</si>
  <si>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</si>
  <si>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</si>
  <si>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</si>
  <si>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</si>
  <si>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</si>
  <si>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</si>
  <si>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</si>
  <si>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</si>
  <si>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</si>
  <si>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</si>
  <si>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</si>
  <si>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</si>
  <si>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</si>
  <si>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</si>
  <si>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</si>
  <si>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</si>
  <si>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</si>
  <si>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</si>
  <si>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</si>
  <si>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</si>
  <si>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</si>
  <si>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</si>
  <si>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</si>
  <si>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</si>
  <si>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</si>
  <si>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</si>
  <si>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</si>
  <si>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</si>
  <si>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</si>
  <si>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</si>
  <si>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</si>
  <si>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</si>
  <si>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</si>
  <si>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</si>
  <si>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</si>
  <si>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</si>
  <si>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</si>
  <si>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</si>
  <si>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</si>
  <si>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</si>
  <si>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</si>
  <si>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</si>
  <si>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</si>
  <si>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</si>
  <si>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</si>
  <si>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</si>
  <si>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</si>
  <si>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</si>
  <si>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</si>
  <si>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</si>
  <si>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</si>
  <si>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</si>
  <si>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</si>
  <si>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</si>
  <si>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</si>
  <si>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</si>
  <si>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</si>
  <si>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</si>
  <si>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</si>
  <si>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</si>
  <si>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</si>
  <si>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</si>
  <si>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</si>
  <si>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</si>
  <si>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</si>
  <si>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</si>
  <si>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</si>
  <si>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</si>
  <si>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</si>
  <si>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</si>
  <si>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</si>
  <si>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</si>
  <si>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</si>
  <si>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</si>
  <si>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</si>
  <si>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</si>
  <si>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</si>
  <si>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</si>
  <si>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</si>
  <si>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</si>
  <si>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</si>
  <si>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</si>
  <si>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</si>
  <si>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</si>
  <si>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</si>
  <si>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</si>
  <si>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</si>
  <si>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</si>
  <si>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</si>
  <si>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</si>
  <si>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</si>
  <si>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</si>
  <si>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</si>
  <si>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</si>
  <si>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</si>
  <si>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</si>
  <si>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</si>
  <si>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</si>
  <si>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</si>
  <si>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</si>
  <si>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</si>
  <si>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</si>
  <si>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</si>
  <si>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</si>
  <si>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</si>
  <si>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</si>
  <si>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</si>
  <si>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</si>
  <si>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</si>
  <si>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</si>
  <si>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</si>
  <si>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</si>
  <si>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</si>
  <si>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</si>
  <si>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</si>
  <si>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</si>
  <si>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</si>
  <si>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</si>
  <si>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</si>
  <si>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</si>
  <si>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</si>
  <si>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</si>
  <si>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</si>
  <si>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</si>
  <si>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</si>
  <si>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</si>
  <si>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</si>
  <si>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</si>
  <si>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</si>
  <si>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</si>
  <si>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</si>
  <si>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</si>
  <si>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</si>
  <si>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</si>
  <si>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</si>
  <si>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</si>
  <si>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</si>
  <si>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</si>
  <si>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</si>
  <si>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</si>
  <si>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</si>
  <si>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</si>
  <si>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</si>
  <si>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</si>
  <si>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</si>
  <si>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</si>
  <si>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</si>
  <si>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</si>
  <si>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</si>
  <si>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</si>
  <si>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</si>
  <si>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</si>
  <si>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</si>
  <si>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</si>
  <si>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</si>
  <si>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</si>
  <si>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</si>
  <si>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</si>
  <si>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</si>
  <si>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</si>
  <si>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</si>
  <si>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</si>
  <si>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</si>
  <si>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</si>
  <si>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</si>
  <si>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</si>
  <si>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</si>
  <si>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</si>
  <si>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</si>
  <si>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</si>
  <si>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</si>
  <si>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</si>
  <si>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</si>
  <si>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</si>
  <si>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</si>
  <si>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</si>
  <si>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</si>
  <si>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</si>
  <si>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</si>
  <si>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</si>
  <si>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</si>
  <si>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</si>
  <si>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</si>
  <si>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</si>
  <si>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</si>
  <si>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</si>
  <si>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</si>
  <si>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</si>
  <si>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</si>
  <si>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</si>
  <si>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</si>
  <si>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</si>
  <si>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</si>
  <si>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</si>
  <si>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</si>
  <si>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</si>
  <si>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</si>
  <si>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</si>
  <si>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</si>
  <si>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</si>
  <si>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</si>
  <si>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</si>
  <si>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</si>
  <si>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</si>
  <si>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</si>
  <si>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</si>
  <si>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</si>
  <si>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</si>
  <si>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</si>
  <si>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</si>
  <si>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</si>
  <si>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</si>
  <si>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</si>
  <si>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</si>
  <si>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</si>
  <si>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</si>
  <si>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</si>
  <si>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</si>
  <si>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</si>
  <si>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</si>
  <si>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</si>
  <si>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</si>
  <si>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</si>
  <si>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</si>
  <si>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</si>
  <si>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</si>
  <si>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</si>
  <si>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</si>
  <si>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</si>
  <si>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</si>
  <si>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</si>
  <si>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</si>
  <si>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</si>
  <si>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</si>
  <si>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</si>
  <si>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</si>
  <si>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</si>
  <si>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</si>
  <si>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</si>
  <si>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</si>
  <si>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</si>
  <si>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</si>
  <si>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</si>
  <si>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</si>
  <si>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</si>
  <si>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</si>
  <si>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</si>
  <si>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</si>
  <si>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</si>
  <si>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</si>
  <si>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</si>
  <si>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</si>
  <si>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</si>
  <si>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</si>
  <si>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</si>
  <si>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</si>
  <si>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</si>
  <si>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</si>
  <si>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</si>
  <si>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</si>
  <si>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</si>
  <si>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</si>
  <si>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</si>
  <si>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</si>
  <si>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</si>
  <si>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</si>
  <si>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</si>
  <si>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</si>
  <si>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</si>
  <si>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</si>
  <si>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</si>
  <si>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</si>
  <si>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</si>
  <si>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</si>
  <si>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</si>
  <si>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</si>
  <si>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</si>
  <si>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</si>
  <si>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</si>
  <si>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</si>
  <si>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</si>
  <si>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</si>
  <si>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</si>
  <si>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</si>
  <si>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</si>
  <si>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</si>
  <si>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</si>
  <si>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</si>
  <si>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</si>
  <si>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</si>
  <si>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</si>
  <si>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</si>
  <si>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</si>
  <si>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</si>
  <si>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</si>
  <si>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</si>
  <si>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</si>
  <si>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</si>
  <si>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</si>
  <si>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</si>
  <si>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</si>
  <si>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</si>
  <si>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</si>
  <si>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</si>
  <si>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</si>
  <si>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</si>
  <si>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</si>
  <si>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</si>
  <si>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</si>
  <si>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</si>
  <si>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</si>
  <si>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</si>
  <si>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</si>
  <si>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</si>
  <si>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</si>
  <si>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</si>
  <si>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</si>
  <si>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</si>
  <si>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</si>
  <si>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</si>
  <si>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</si>
  <si>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</si>
  <si>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</si>
  <si>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</si>
  <si>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</si>
  <si>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</si>
  <si>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</si>
  <si>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</si>
  <si>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</si>
  <si>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</si>
  <si>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</si>
  <si>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</si>
  <si>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</si>
  <si>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</si>
  <si>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</si>
  <si>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</si>
  <si>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</si>
  <si>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</si>
  <si>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</si>
  <si>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</si>
  <si>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</si>
  <si>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</si>
  <si>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</si>
  <si>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</si>
  <si>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</si>
  <si>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</si>
  <si>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</si>
  <si>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</si>
  <si>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</si>
  <si>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</si>
  <si>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</si>
  <si>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</si>
  <si>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</si>
  <si>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</si>
  <si>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</si>
  <si>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</si>
  <si>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</si>
  <si>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</si>
  <si>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</si>
  <si>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</si>
  <si>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</si>
  <si>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</si>
  <si>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</si>
  <si>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</si>
  <si>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</si>
  <si>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</si>
  <si>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</si>
  <si>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</si>
  <si>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</si>
  <si>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</si>
  <si>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</si>
  <si>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</si>
  <si>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</si>
  <si>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</si>
  <si>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</si>
  <si>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</si>
  <si>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</si>
  <si>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</si>
  <si>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</si>
  <si>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</si>
  <si>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</si>
  <si>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</si>
  <si>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</si>
  <si>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</si>
  <si>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</si>
  <si>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</si>
  <si>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</si>
  <si>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</si>
  <si>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</si>
  <si>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</si>
  <si>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</si>
  <si>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</si>
  <si>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</si>
  <si>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</si>
  <si>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</si>
  <si>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</si>
  <si>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</si>
  <si>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</si>
  <si>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</si>
  <si>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</si>
  <si>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</si>
  <si>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</si>
  <si>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</si>
  <si>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</si>
  <si>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</si>
  <si>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</si>
  <si>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</si>
  <si>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</si>
  <si>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</si>
  <si>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</si>
  <si>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</si>
  <si>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</si>
  <si>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</si>
  <si>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</si>
  <si>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</si>
  <si>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</si>
  <si>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</si>
  <si>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</si>
  <si>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</si>
  <si>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</si>
  <si>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</si>
  <si>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</si>
  <si>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</si>
  <si>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</si>
  <si>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</si>
  <si>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</si>
  <si>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</si>
  <si>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</si>
  <si>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</si>
  <si>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</si>
  <si>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</si>
  <si>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</si>
  <si>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</si>
  <si>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</si>
  <si>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</si>
  <si>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</si>
  <si>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</si>
  <si>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</si>
  <si>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</si>
  <si>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</si>
  <si>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</si>
  <si>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</si>
  <si>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</si>
  <si>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</si>
  <si>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</si>
  <si>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</si>
  <si>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</si>
  <si>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</si>
  <si>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</si>
  <si>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</si>
  <si>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</si>
  <si>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</si>
  <si>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</si>
  <si>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</si>
  <si>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</si>
  <si>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</si>
  <si>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</si>
  <si>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</si>
  <si>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</si>
  <si>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</si>
  <si>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</si>
  <si>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</si>
  <si>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</si>
  <si>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</si>
  <si>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</si>
  <si>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</si>
  <si>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</si>
  <si>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</si>
  <si>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</si>
  <si>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</si>
  <si>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</si>
  <si>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</si>
  <si>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</si>
  <si>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</si>
  <si>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</si>
  <si>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</si>
  <si>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</si>
  <si>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</si>
  <si>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</si>
  <si>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</si>
  <si>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</si>
  <si>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</si>
  <si>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</si>
  <si>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</si>
  <si>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</si>
  <si>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</si>
  <si>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</si>
  <si>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</si>
  <si>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</si>
  <si>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</si>
  <si>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</si>
  <si>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</si>
  <si>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</si>
  <si>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</si>
  <si>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</si>
  <si>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</si>
  <si>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</si>
  <si>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</si>
  <si>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</si>
  <si>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</si>
  <si>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</si>
  <si>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</si>
  <si>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</si>
  <si>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</si>
  <si>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</si>
  <si>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</si>
  <si>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</si>
  <si>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</si>
  <si>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</si>
  <si>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</si>
  <si>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</si>
  <si>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</si>
  <si>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</si>
  <si>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</si>
  <si>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</si>
  <si>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</si>
  <si>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</si>
  <si>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</si>
  <si>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</si>
  <si>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</si>
  <si>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</si>
  <si>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</si>
  <si>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</si>
  <si>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</si>
  <si>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</si>
  <si>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</si>
  <si>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</si>
  <si>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</si>
  <si>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</si>
  <si>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</si>
  <si>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</si>
  <si>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</si>
  <si>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</si>
  <si>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</si>
  <si>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</si>
  <si>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</si>
  <si>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</si>
  <si>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</si>
  <si>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</si>
  <si>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</si>
  <si>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</si>
  <si>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</si>
  <si>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</si>
  <si>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</si>
  <si>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</si>
  <si>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</si>
  <si>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</si>
  <si>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</si>
  <si>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</si>
  <si>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</si>
  <si>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</si>
  <si>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</si>
  <si>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</si>
  <si>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</si>
  <si>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</si>
  <si>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</si>
  <si>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</si>
  <si>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</si>
  <si>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</si>
  <si>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</si>
  <si>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</si>
  <si>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</si>
  <si>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</si>
  <si>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</si>
  <si>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</si>
  <si>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</si>
  <si>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</si>
  <si>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</si>
  <si>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</si>
  <si>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</si>
  <si>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</si>
  <si>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</si>
  <si>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</si>
  <si>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</si>
  <si>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</si>
  <si>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</si>
  <si>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</si>
  <si>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</si>
  <si>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</si>
  <si>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</si>
  <si>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</si>
  <si>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</si>
  <si>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</si>
  <si>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</si>
  <si>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</si>
  <si>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</si>
  <si>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</si>
  <si>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</si>
  <si>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</si>
  <si>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</si>
  <si>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</si>
  <si>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</si>
  <si>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</si>
  <si>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</si>
  <si>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</si>
  <si>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</si>
  <si>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</si>
  <si>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</si>
  <si>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</si>
  <si>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</si>
  <si>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</si>
  <si>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</si>
  <si>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</si>
  <si>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</si>
  <si>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</si>
  <si>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</si>
  <si>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</si>
  <si>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</si>
  <si>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</si>
  <si>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</si>
  <si>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</si>
  <si>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</si>
  <si>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</si>
  <si>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</si>
  <si>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</si>
  <si>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</si>
  <si>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</si>
  <si>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</si>
  <si>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</si>
  <si>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</si>
  <si>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</si>
  <si>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</si>
  <si>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</si>
  <si>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</si>
  <si>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</si>
  <si>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</si>
  <si>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</si>
  <si>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</si>
  <si>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</si>
  <si>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</si>
  <si>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</si>
  <si>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</si>
  <si>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</si>
  <si>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</si>
  <si>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</si>
  <si>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</si>
  <si>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</si>
  <si>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</si>
  <si>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</si>
  <si>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</si>
  <si>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</si>
  <si>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</si>
  <si>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</si>
  <si>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</si>
  <si>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</si>
  <si>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</si>
  <si>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</si>
  <si>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</si>
  <si>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</si>
  <si>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</si>
  <si>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</si>
  <si>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</si>
  <si>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</si>
  <si>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</si>
  <si>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</si>
  <si>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</si>
  <si>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</si>
  <si>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</si>
  <si>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</si>
  <si>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</si>
  <si>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</si>
  <si>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</si>
  <si>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</si>
  <si>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</si>
  <si>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</si>
  <si>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</si>
  <si>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</si>
  <si>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</si>
  <si>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</si>
  <si>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</si>
  <si>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</si>
  <si>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</si>
  <si>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</si>
  <si>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</si>
  <si>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</si>
  <si>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</si>
  <si>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</si>
  <si>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</si>
  <si>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</si>
  <si>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</si>
  <si>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</si>
  <si>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</si>
  <si>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</si>
  <si>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</si>
  <si>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</si>
  <si>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</si>
  <si>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</si>
  <si>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</si>
  <si>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</si>
  <si>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</si>
  <si>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</si>
  <si>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</si>
  <si>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</si>
  <si>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</si>
  <si>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</si>
  <si>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</si>
  <si>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</si>
  <si>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</si>
  <si>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</si>
  <si>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</si>
  <si>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</si>
  <si>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</si>
  <si>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</si>
  <si>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</si>
  <si>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</si>
  <si>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</si>
  <si>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</si>
  <si>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</si>
  <si>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</si>
  <si>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</si>
  <si>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</si>
  <si>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</si>
  <si>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</si>
  <si>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</si>
  <si>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</si>
  <si>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</si>
  <si>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</si>
  <si>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</si>
  <si>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</si>
  <si>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</si>
  <si>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</si>
  <si>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</si>
  <si>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</si>
  <si>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</si>
  <si>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</si>
  <si>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</si>
  <si>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</si>
  <si>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</si>
  <si>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</si>
  <si>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</si>
  <si>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</si>
  <si>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</si>
  <si>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</si>
  <si>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</si>
  <si>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</si>
  <si>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</si>
  <si>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</si>
  <si>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</si>
  <si>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</si>
  <si>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</si>
  <si>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</si>
  <si>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</si>
  <si>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</si>
  <si>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</si>
  <si>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</si>
  <si>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</si>
  <si>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</si>
  <si>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</si>
  <si>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</si>
  <si>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</si>
  <si>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</si>
  <si>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</si>
  <si>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</si>
  <si>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</si>
  <si>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</si>
  <si>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</si>
  <si>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</si>
  <si>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</si>
  <si>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</si>
  <si>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</si>
  <si>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</si>
  <si>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</si>
  <si>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</si>
  <si>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</si>
  <si>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</si>
  <si>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</si>
  <si>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</si>
  <si>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</si>
  <si>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</si>
  <si>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</si>
  <si>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</si>
  <si>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</si>
  <si>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</si>
  <si>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</si>
  <si>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</si>
  <si>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</si>
  <si>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</si>
  <si>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</si>
  <si>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</si>
  <si>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</si>
  <si>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</si>
  <si>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</si>
  <si>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</si>
  <si>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</si>
  <si>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</si>
  <si>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</si>
  <si>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</si>
  <si>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</si>
  <si>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</si>
  <si>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</si>
  <si>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</si>
  <si>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</si>
  <si>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</si>
  <si>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</si>
  <si>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</si>
  <si>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</si>
  <si>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</si>
  <si>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</si>
  <si>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</si>
  <si>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</si>
  <si>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</si>
  <si>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</si>
  <si>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</si>
  <si>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</si>
  <si>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</si>
  <si>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</si>
  <si>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</si>
  <si>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</si>
  <si>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</si>
  <si>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</si>
  <si>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</si>
  <si>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</si>
  <si>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</si>
  <si>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</si>
  <si>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</si>
  <si>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</si>
  <si>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</si>
  <si>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</si>
  <si>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</si>
  <si>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</si>
  <si>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</si>
  <si>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</si>
  <si>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</si>
  <si>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</si>
  <si>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</si>
  <si>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</si>
  <si>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</si>
  <si>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</si>
  <si>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</si>
  <si>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</si>
  <si>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</si>
  <si>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</si>
  <si>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</si>
  <si>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</si>
  <si>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</si>
  <si>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</si>
  <si>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</si>
  <si>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</si>
  <si>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</si>
  <si>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</si>
  <si>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</si>
  <si>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</si>
  <si>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</si>
  <si>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</si>
  <si>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</si>
  <si>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</si>
  <si>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</si>
  <si>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</si>
  <si>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</si>
  <si>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</si>
  <si>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</si>
  <si>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</si>
  <si>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</si>
  <si>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</si>
  <si>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</si>
  <si>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</si>
  <si>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</si>
  <si>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</si>
  <si>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</si>
  <si>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</si>
  <si>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</si>
  <si>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</si>
  <si>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</si>
  <si>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</si>
  <si>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</si>
  <si>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</si>
  <si>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</si>
  <si>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</si>
  <si>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</si>
  <si>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</si>
  <si>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</si>
  <si>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</si>
  <si>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</si>
  <si>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</si>
  <si>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</si>
  <si>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</si>
  <si>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</si>
  <si>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</si>
  <si>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</si>
  <si>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</si>
  <si>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</si>
  <si>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</si>
  <si>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</si>
  <si>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</si>
  <si>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</si>
  <si>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</si>
  <si>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</si>
  <si>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</si>
  <si>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</si>
  <si>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</si>
  <si>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</si>
  <si>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</si>
  <si>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</si>
  <si>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</si>
  <si>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</si>
  <si>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</si>
  <si>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</si>
  <si>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</si>
  <si>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</si>
  <si>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</si>
  <si>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</si>
  <si>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</si>
  <si>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</si>
  <si>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</si>
  <si>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</si>
  <si>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</si>
  <si>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</si>
  <si>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</si>
  <si>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</si>
  <si>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</si>
  <si>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</si>
  <si>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</si>
  <si>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</si>
  <si>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</si>
  <si>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</si>
  <si>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</si>
  <si>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</si>
  <si>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</si>
  <si>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</si>
  <si>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</si>
  <si>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</si>
  <si>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</si>
  <si>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</si>
  <si>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</si>
  <si>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</si>
  <si>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</si>
  <si>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</si>
  <si>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</si>
  <si>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</si>
  <si>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</si>
  <si>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</si>
  <si>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</si>
  <si>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</si>
  <si>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</si>
  <si>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</si>
  <si>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</si>
  <si>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</si>
  <si>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</si>
  <si>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</si>
  <si>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</si>
  <si>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</si>
  <si>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</si>
  <si>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</si>
  <si>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</si>
  <si>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</si>
  <si>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</si>
  <si>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</si>
  <si>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</si>
  <si>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</si>
  <si>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</si>
  <si>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</si>
  <si>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</si>
  <si>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</si>
  <si>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</si>
  <si>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</si>
  <si>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</si>
  <si>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</si>
  <si>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</si>
  <si>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</si>
  <si>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</si>
  <si>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</si>
  <si>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</si>
  <si>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</si>
  <si>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</si>
  <si>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</si>
  <si>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</si>
  <si>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</si>
  <si>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</si>
  <si>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</si>
  <si>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</si>
  <si>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</si>
  <si>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</si>
  <si>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</si>
  <si>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</si>
  <si>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</si>
  <si>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</si>
  <si>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</si>
  <si>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</si>
  <si>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</si>
  <si>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</si>
  <si>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</si>
  <si>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</si>
  <si>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</si>
  <si>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</si>
  <si>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</si>
  <si>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</si>
  <si>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</si>
  <si>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</si>
  <si>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</si>
  <si>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</si>
  <si>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</si>
  <si>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</si>
  <si>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</si>
  <si>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</si>
  <si>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</si>
  <si>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</si>
  <si>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</si>
  <si>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</si>
  <si>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</si>
  <si>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</si>
  <si>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</si>
  <si>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</si>
  <si>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</si>
  <si>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</si>
  <si>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</si>
  <si>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</si>
  <si>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</si>
  <si>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</si>
  <si>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</si>
  <si>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</si>
  <si>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</si>
  <si>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</si>
  <si>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</si>
  <si>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</si>
  <si>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</si>
  <si>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</si>
  <si>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</si>
  <si>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</si>
  <si>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</si>
  <si>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</si>
  <si>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</si>
  <si>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</si>
  <si>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</si>
  <si>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</si>
  <si>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</si>
  <si>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</si>
  <si>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</si>
  <si>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</si>
  <si>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</si>
  <si>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</si>
  <si>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</si>
  <si>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</si>
  <si>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</si>
  <si>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</si>
  <si>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</si>
  <si>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</si>
  <si>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</si>
  <si>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</si>
  <si>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</si>
  <si>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</si>
  <si>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</si>
  <si>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</si>
  <si>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</si>
  <si>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</si>
  <si>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</si>
  <si>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</si>
  <si>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</si>
  <si>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</si>
  <si>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</si>
  <si>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</si>
  <si>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</si>
  <si>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</si>
  <si>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</si>
  <si>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</si>
  <si>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</si>
  <si>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</si>
  <si>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</si>
  <si>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</si>
  <si>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</si>
  <si>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</si>
  <si>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</si>
  <si>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</si>
  <si>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</si>
  <si>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</si>
  <si>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</si>
  <si>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</si>
  <si>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</si>
  <si>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</si>
  <si>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</si>
  <si>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</si>
  <si>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</si>
  <si>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</si>
  <si>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</si>
  <si>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</si>
  <si>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</si>
  <si>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</si>
  <si>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</si>
  <si>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</si>
  <si>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</si>
  <si>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</si>
  <si>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</si>
  <si>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</si>
  <si>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</si>
  <si>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</si>
  <si>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</si>
  <si>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</si>
  <si>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</si>
  <si>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</si>
  <si>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</si>
  <si>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</si>
  <si>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</si>
  <si>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</si>
  <si>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</si>
  <si>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</si>
  <si>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</si>
  <si>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</si>
  <si>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</si>
  <si>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</si>
  <si>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</si>
  <si>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</si>
  <si>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</si>
  <si>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</si>
  <si>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</si>
  <si>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</si>
  <si>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</si>
  <si>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</si>
  <si>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</si>
  <si>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</si>
  <si>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</si>
  <si>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</si>
  <si>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</si>
  <si>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</si>
  <si>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</si>
  <si>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</si>
  <si>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</si>
  <si>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</si>
  <si>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</si>
  <si>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</si>
  <si>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</si>
  <si>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</si>
  <si>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</si>
  <si>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</si>
  <si>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</si>
  <si>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</si>
  <si>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</si>
  <si>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</si>
  <si>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</si>
  <si>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</si>
  <si>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</si>
  <si>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</si>
  <si>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</si>
  <si>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</si>
  <si>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</si>
  <si>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</si>
  <si>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</si>
  <si>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</si>
  <si>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</si>
  <si>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</si>
  <si>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</si>
  <si>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</si>
  <si>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</si>
  <si>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</si>
  <si>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</si>
  <si>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</si>
  <si>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</si>
  <si>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</si>
  <si>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</si>
  <si>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</si>
  <si>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</si>
  <si>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</si>
  <si>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</si>
  <si>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</si>
  <si>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</si>
  <si>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</si>
  <si>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</si>
  <si>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</si>
  <si>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</si>
  <si>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</si>
  <si>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</si>
  <si>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</si>
  <si>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</si>
  <si>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</si>
  <si>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</si>
  <si>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</si>
  <si>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</si>
  <si>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</si>
  <si>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</si>
  <si>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</si>
  <si>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</si>
  <si>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</si>
  <si>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</si>
  <si>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</si>
  <si>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</si>
  <si>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</si>
  <si>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</si>
  <si>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</si>
  <si>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</si>
  <si>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</si>
  <si>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</si>
  <si>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</si>
  <si>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</si>
  <si>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</si>
  <si>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</si>
  <si>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</si>
  <si>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</si>
  <si>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</si>
  <si>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</si>
  <si>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</si>
  <si>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</si>
  <si>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</si>
  <si>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</si>
  <si>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</si>
  <si>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</si>
  <si>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</si>
  <si>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</si>
  <si>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</si>
  <si>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</si>
  <si>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</si>
  <si>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</si>
  <si>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</si>
  <si>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</si>
  <si>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</si>
  <si>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</si>
  <si>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</si>
  <si>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</si>
  <si>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</si>
  <si>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</si>
  <si>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</si>
  <si>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</si>
  <si>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</si>
  <si>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</si>
  <si>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</si>
  <si>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</si>
  <si>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</si>
  <si>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</si>
  <si>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</si>
  <si>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</si>
  <si>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</si>
  <si>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</si>
  <si>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</si>
  <si>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</si>
  <si>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</si>
  <si>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</si>
  <si>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</si>
  <si>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</si>
  <si>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</si>
  <si>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</si>
  <si>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</si>
  <si>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</si>
  <si>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</si>
  <si>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</si>
  <si>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</si>
  <si>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</si>
  <si>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</si>
  <si>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</si>
  <si>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</si>
  <si>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</si>
  <si>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</si>
  <si>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</si>
  <si>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</si>
  <si>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</si>
  <si>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</si>
  <si>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</si>
  <si>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</si>
  <si>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</si>
  <si>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</si>
  <si>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</si>
  <si>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</si>
  <si>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</si>
  <si>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</si>
  <si>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</si>
  <si>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</si>
  <si>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</si>
  <si>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</si>
  <si>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</si>
  <si>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</si>
  <si>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</si>
  <si>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</si>
  <si>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</si>
  <si>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</si>
  <si>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</si>
  <si>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</si>
  <si>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</si>
  <si>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</si>
  <si>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</si>
  <si>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</si>
  <si>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</si>
  <si>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</si>
  <si>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</si>
  <si>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</si>
  <si>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</si>
  <si>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</si>
  <si>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</si>
  <si>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</si>
  <si>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</si>
  <si>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</si>
  <si>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</si>
  <si>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</si>
  <si>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</si>
  <si>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</si>
  <si>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</si>
  <si>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</si>
  <si>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</si>
  <si>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</si>
  <si>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</si>
  <si>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</si>
  <si>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</si>
  <si>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</si>
  <si>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</si>
  <si>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</si>
  <si>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</si>
  <si>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</si>
  <si>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</si>
  <si>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</si>
  <si>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</si>
  <si>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</si>
  <si>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</si>
  <si>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</si>
  <si>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</si>
  <si>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</si>
  <si>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</si>
  <si>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</si>
  <si>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</si>
  <si>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</si>
  <si>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</si>
  <si>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</si>
  <si>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</si>
  <si>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</si>
  <si>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</si>
  <si>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</si>
  <si>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</si>
  <si>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</si>
  <si>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</si>
  <si>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</si>
  <si>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</si>
  <si>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</si>
  <si>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</si>
  <si>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</si>
  <si>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</si>
  <si>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</si>
  <si>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</si>
  <si>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</si>
  <si>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</si>
  <si>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</si>
  <si>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</si>
  <si>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</si>
  <si>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</si>
  <si>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</si>
  <si>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</si>
  <si>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</si>
  <si>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</si>
  <si>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</si>
  <si>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</si>
  <si>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</si>
  <si>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</si>
  <si>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</si>
  <si>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</si>
  <si>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</si>
  <si>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</si>
  <si>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</si>
  <si>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</si>
  <si>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</si>
  <si>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</si>
  <si>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</si>
  <si>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</si>
  <si>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</si>
  <si>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</si>
  <si>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</si>
  <si>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</si>
  <si>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</si>
  <si>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</si>
  <si>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</si>
  <si>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</si>
  <si>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</si>
  <si>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</si>
  <si>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</si>
  <si>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</si>
  <si>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</si>
  <si>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</si>
  <si>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</si>
  <si>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</si>
  <si>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</si>
  <si>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</si>
  <si>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</si>
  <si>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</si>
  <si>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</si>
  <si>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</si>
  <si>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</si>
  <si>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</si>
  <si>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</si>
  <si>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</si>
  <si>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</si>
  <si>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</si>
  <si>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</si>
  <si>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</si>
  <si>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</si>
  <si>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</si>
  <si>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</si>
  <si>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</si>
  <si>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</si>
  <si>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</si>
  <si>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</si>
  <si>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</si>
  <si>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</si>
  <si>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</si>
  <si>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</si>
  <si>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</si>
  <si>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</si>
  <si>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</si>
  <si>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</si>
  <si>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</si>
  <si>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</si>
  <si>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</si>
  <si>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</si>
  <si>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</si>
  <si>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</si>
  <si>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</si>
  <si>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</si>
  <si>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</si>
  <si>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</si>
  <si>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</si>
  <si>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</si>
  <si>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</si>
  <si>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</si>
  <si>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</si>
  <si>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</si>
  <si>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</si>
  <si>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</si>
  <si>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</si>
  <si>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</si>
  <si>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</si>
  <si>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</si>
  <si>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</si>
  <si>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</si>
  <si>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</si>
  <si>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</si>
  <si>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</si>
  <si>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</si>
  <si>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</si>
  <si>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</si>
  <si>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</si>
  <si>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</si>
  <si>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</si>
  <si>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</si>
  <si>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</si>
  <si>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</si>
  <si>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</si>
  <si>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</si>
  <si>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</si>
  <si>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</si>
  <si>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</si>
  <si>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</si>
  <si>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</si>
  <si>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</si>
  <si>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</si>
  <si>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</si>
  <si>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</si>
  <si>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</si>
  <si>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</si>
  <si>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</si>
  <si>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</si>
  <si>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</si>
  <si>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</si>
  <si>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</si>
  <si>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</si>
  <si>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</si>
  <si>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</si>
  <si>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</si>
  <si>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</si>
  <si>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</si>
  <si>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</si>
  <si>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</si>
  <si>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</si>
  <si>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</si>
  <si>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</si>
  <si>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</si>
  <si>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</si>
  <si>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</si>
  <si>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</si>
  <si>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</si>
  <si>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</si>
  <si>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</si>
  <si>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</si>
  <si>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</si>
  <si>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</si>
  <si>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</si>
  <si>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</si>
  <si>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</si>
  <si>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</si>
  <si>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</si>
  <si>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</si>
  <si>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</si>
  <si>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</si>
  <si>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</si>
  <si>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</si>
  <si>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</si>
  <si>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</si>
  <si>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</si>
  <si>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</si>
  <si>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</si>
  <si>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</si>
  <si>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</si>
  <si>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</si>
  <si>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</si>
  <si>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</si>
  <si>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</si>
  <si>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</si>
  <si>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</si>
  <si>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</si>
  <si>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</si>
  <si>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</si>
  <si>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</si>
  <si>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</si>
  <si>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</si>
  <si>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</si>
  <si>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</si>
  <si>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</si>
  <si>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</si>
  <si>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</si>
  <si>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</si>
  <si>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</si>
  <si>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</si>
  <si>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</si>
  <si>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</si>
  <si>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</si>
  <si>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</si>
  <si>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</si>
  <si>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</si>
  <si>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</si>
  <si>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</si>
  <si>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</si>
  <si>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</si>
  <si>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</si>
  <si>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</si>
  <si>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</si>
  <si>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</si>
  <si>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</si>
  <si>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</si>
  <si>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</si>
  <si>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</si>
  <si>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</si>
  <si>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</si>
  <si>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</si>
  <si>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</si>
  <si>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</si>
  <si>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</si>
  <si>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</si>
  <si>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</si>
  <si>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</si>
  <si>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</si>
  <si>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</si>
  <si>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</si>
  <si>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</si>
  <si>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</si>
  <si>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</si>
  <si>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</si>
  <si>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</si>
  <si>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</si>
  <si>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</si>
  <si>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</si>
  <si>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</si>
  <si>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</si>
  <si>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</si>
  <si>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</si>
  <si>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</si>
  <si>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</si>
  <si>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</si>
  <si>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</si>
  <si>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</si>
  <si>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</si>
  <si>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</si>
  <si>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</si>
  <si>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</si>
  <si>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</si>
  <si>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</si>
  <si>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</si>
  <si>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</si>
  <si>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</si>
  <si>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</si>
  <si>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</si>
  <si>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</si>
  <si>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</si>
  <si>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</si>
  <si>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</si>
  <si>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</si>
  <si>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</si>
  <si>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</si>
  <si>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</si>
  <si>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</si>
  <si>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</si>
  <si>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</si>
  <si>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</si>
  <si>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</si>
  <si>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</si>
  <si>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</si>
  <si>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</si>
  <si>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</si>
  <si>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</si>
  <si>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</si>
  <si>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</si>
  <si>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</si>
  <si>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</si>
  <si>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</si>
  <si>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</si>
  <si>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</si>
  <si>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</si>
  <si>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</si>
  <si>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</si>
  <si>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</si>
  <si>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</si>
  <si>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</si>
  <si>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</si>
  <si>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</si>
  <si>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</si>
  <si>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</si>
  <si>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</si>
  <si>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</si>
  <si>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</si>
  <si>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</si>
  <si>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</si>
  <si>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</si>
  <si>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</si>
  <si>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</si>
  <si>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</si>
  <si>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</si>
  <si>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</si>
  <si>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</si>
  <si>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</si>
  <si>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</si>
  <si>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</si>
  <si>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</si>
  <si>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</si>
  <si>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</si>
  <si>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</si>
  <si>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</si>
  <si>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</si>
  <si>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</si>
  <si>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</si>
  <si>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</si>
  <si>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</si>
  <si>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</si>
  <si>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</si>
  <si>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</si>
  <si>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</si>
  <si>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</si>
  <si>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</si>
  <si>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</si>
  <si>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</si>
  <si>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</si>
  <si>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</si>
  <si>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</si>
  <si>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</si>
  <si>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</si>
  <si>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</si>
  <si>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</si>
  <si>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</si>
  <si>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</si>
  <si>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</si>
  <si>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</si>
  <si>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</si>
  <si>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</si>
  <si>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</si>
  <si>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</si>
  <si>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</si>
  <si>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</si>
  <si>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</si>
  <si>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</si>
  <si>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</si>
  <si>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</si>
  <si>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</si>
  <si>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</si>
  <si>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</si>
  <si>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</si>
  <si>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</si>
  <si>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</si>
  <si>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</si>
  <si>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</si>
  <si>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</si>
  <si>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</si>
  <si>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</si>
  <si>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</si>
  <si>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</si>
  <si>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</si>
  <si>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</si>
  <si>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</si>
  <si>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</si>
  <si>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</si>
  <si>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</si>
  <si>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</si>
  <si>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</si>
  <si>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</si>
  <si>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</si>
  <si>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</si>
  <si>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</si>
  <si>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</si>
  <si>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</si>
  <si>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</si>
  <si>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</si>
  <si>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</si>
  <si>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</si>
  <si>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</si>
  <si>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</si>
  <si>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</si>
  <si>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</si>
  <si>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</si>
  <si>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</si>
  <si>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</si>
  <si>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</si>
  <si>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</si>
  <si>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</si>
  <si>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</si>
  <si>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</si>
  <si>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</si>
  <si>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</si>
  <si>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</si>
  <si>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</si>
  <si>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</si>
  <si>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</si>
  <si>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</si>
  <si>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</si>
  <si>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</si>
  <si>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</si>
  <si>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</si>
  <si>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</si>
  <si>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</si>
  <si>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</si>
  <si>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</si>
  <si>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</si>
  <si>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</si>
  <si>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</si>
  <si>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</si>
  <si>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</si>
  <si>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</si>
  <si>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</si>
  <si>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</si>
  <si>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</si>
  <si>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</si>
  <si>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</si>
  <si>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</si>
  <si>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</si>
  <si>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</si>
  <si>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</si>
  <si>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</si>
  <si>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</si>
  <si>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</si>
  <si>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</si>
  <si>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</si>
  <si>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</si>
  <si>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</si>
  <si>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</si>
  <si>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</si>
  <si>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</si>
  <si>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</si>
  <si>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</si>
  <si>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</si>
  <si>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</si>
  <si>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</si>
  <si>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</si>
  <si>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</si>
  <si>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</si>
  <si>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</si>
  <si>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</si>
  <si>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</si>
  <si>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</si>
  <si>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</si>
  <si>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</si>
  <si>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</si>
  <si>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</si>
  <si>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</si>
  <si>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</si>
  <si>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</si>
  <si>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</si>
  <si>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</si>
  <si>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</si>
  <si>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</si>
  <si>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</si>
  <si>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</si>
  <si>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</si>
  <si>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</si>
  <si>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</si>
  <si>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</si>
  <si>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</si>
  <si>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</si>
  <si>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</si>
  <si>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</si>
  <si>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</si>
  <si>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</si>
  <si>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</si>
  <si>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</si>
  <si>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</si>
  <si>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</si>
  <si>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</si>
  <si>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</si>
  <si>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</si>
  <si>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</si>
  <si>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</si>
  <si>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</si>
  <si>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</si>
  <si>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</si>
  <si>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</si>
  <si>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</si>
  <si>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</si>
  <si>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</si>
  <si>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</si>
  <si>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</si>
  <si>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</si>
  <si>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</si>
  <si>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</si>
  <si>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</si>
  <si>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</si>
  <si>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</si>
  <si>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</si>
  <si>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</si>
  <si>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</si>
  <si>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</si>
  <si>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</si>
  <si>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</si>
  <si>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</si>
  <si>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</si>
  <si>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</si>
  <si>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</si>
  <si>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</si>
  <si>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</si>
  <si>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</si>
  <si>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</si>
  <si>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</si>
  <si>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</si>
  <si>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</si>
  <si>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</si>
  <si>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</si>
  <si>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</si>
  <si>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</si>
  <si>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</si>
  <si>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</si>
  <si>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</si>
  <si>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</si>
  <si>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</si>
  <si>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</si>
  <si>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</si>
  <si>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</si>
  <si>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</si>
  <si>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</si>
  <si>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</si>
  <si>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</si>
  <si>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</si>
  <si>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</si>
  <si>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</si>
  <si>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</si>
  <si>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</si>
  <si>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</si>
  <si>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</si>
  <si>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</si>
  <si>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</si>
  <si>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</si>
  <si>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</si>
  <si>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</si>
  <si>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</si>
  <si>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</si>
  <si>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</si>
  <si>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</si>
  <si>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</si>
  <si>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</si>
  <si>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</si>
  <si>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</si>
  <si>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</si>
  <si>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</si>
  <si>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</si>
  <si>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</si>
  <si>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</si>
  <si>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</si>
  <si>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</si>
  <si>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</si>
  <si>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</si>
  <si>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</si>
  <si>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</si>
  <si>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</si>
  <si>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</si>
  <si>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</si>
  <si>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</si>
  <si>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</si>
  <si>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</si>
  <si>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</si>
  <si>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</si>
  <si>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</si>
  <si>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</si>
  <si>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</si>
  <si>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</si>
  <si>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</si>
  <si>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</si>
  <si>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</si>
  <si>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</si>
  <si>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</si>
  <si>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</si>
  <si>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</si>
  <si>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</si>
  <si>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</si>
  <si>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</si>
  <si>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</si>
  <si>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</si>
  <si>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</si>
  <si>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</si>
  <si>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</si>
  <si>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</si>
  <si>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</si>
  <si>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</si>
  <si>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</si>
  <si>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</si>
  <si>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</si>
  <si>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</si>
  <si>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</si>
  <si>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</si>
  <si>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</si>
  <si>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</si>
  <si>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</si>
  <si>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</si>
  <si>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</si>
  <si>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</si>
  <si>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</si>
  <si>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</si>
  <si>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</si>
  <si>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</si>
  <si>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</si>
  <si>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</si>
  <si>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</si>
  <si>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</si>
  <si>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</si>
  <si>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</si>
  <si>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</si>
  <si>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</si>
  <si>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</si>
  <si>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</si>
  <si>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</si>
  <si>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</si>
  <si>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</si>
  <si>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</si>
  <si>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</si>
  <si>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</si>
  <si>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</si>
  <si>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</si>
  <si>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</si>
  <si>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</si>
  <si>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</si>
  <si>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</si>
  <si>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</si>
  <si>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</si>
  <si>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</si>
  <si>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</si>
  <si>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</si>
  <si>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</si>
  <si>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</si>
  <si>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</si>
  <si>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</si>
  <si>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</si>
  <si>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</si>
  <si>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</si>
  <si>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</si>
  <si>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</si>
  <si>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</si>
  <si>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</si>
  <si>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</si>
  <si>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</si>
  <si>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</si>
  <si>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</si>
  <si>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</si>
  <si>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</si>
  <si>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</si>
  <si>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</si>
  <si>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</si>
  <si>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</si>
  <si>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</si>
  <si>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</si>
  <si>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</si>
  <si>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</si>
  <si>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</si>
  <si>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</si>
  <si>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</si>
  <si>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</si>
  <si>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</si>
  <si>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</si>
  <si>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</si>
  <si>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</si>
  <si>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</si>
  <si>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</si>
  <si>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</si>
  <si>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</si>
  <si>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</si>
  <si>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</si>
  <si>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</si>
  <si>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</si>
  <si>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</si>
  <si>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</si>
  <si>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</si>
  <si>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</si>
  <si>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</si>
  <si>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</si>
  <si>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</si>
  <si>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</si>
  <si>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</si>
  <si>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</si>
  <si>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</si>
  <si>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</si>
  <si>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</si>
  <si>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</si>
  <si>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</si>
  <si>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</si>
  <si>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</si>
  <si>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</si>
  <si>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</si>
  <si>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</si>
  <si>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</si>
  <si>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</si>
  <si>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</si>
  <si>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</si>
  <si>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</si>
  <si>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</si>
  <si>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</si>
  <si>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</si>
  <si>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</si>
  <si>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</si>
  <si>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</si>
  <si>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</si>
  <si>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</si>
  <si>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</si>
  <si>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</si>
  <si>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</si>
  <si>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</si>
  <si>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</si>
  <si>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</si>
  <si>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</si>
  <si>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</si>
  <si>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</si>
  <si>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</si>
  <si>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</si>
  <si>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</si>
  <si>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</si>
  <si>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</si>
  <si>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</si>
  <si>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</si>
  <si>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</si>
  <si>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</si>
  <si>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</si>
  <si>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</si>
  <si>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</si>
  <si>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</si>
  <si>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</si>
  <si>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</si>
  <si>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</si>
  <si>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</si>
  <si>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</si>
  <si>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</si>
  <si>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</si>
  <si>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</si>
  <si>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</si>
  <si>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</si>
  <si>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</si>
  <si>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</si>
  <si>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</si>
  <si>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</si>
  <si>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</si>
  <si>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</si>
  <si>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</si>
  <si>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</si>
  <si>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</si>
  <si>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</si>
  <si>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</si>
  <si>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</si>
  <si>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</si>
  <si>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</si>
  <si>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</si>
  <si>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</si>
  <si>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</si>
  <si>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</si>
  <si>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</si>
  <si>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</si>
  <si>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</si>
  <si>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</si>
  <si>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</si>
  <si>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</si>
  <si>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</si>
  <si>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</si>
  <si>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</si>
  <si>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</si>
  <si>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</si>
  <si>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</si>
  <si>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</si>
  <si>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</si>
  <si>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</si>
  <si>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</si>
  <si>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</si>
  <si>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</si>
  <si>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</si>
  <si>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</si>
  <si>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</si>
  <si>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</si>
  <si>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</si>
  <si>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</si>
  <si>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</si>
  <si>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</si>
  <si>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</si>
  <si>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</si>
  <si>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</si>
  <si>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</si>
  <si>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</si>
  <si>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</si>
  <si>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</si>
  <si>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</si>
  <si>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</si>
  <si>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</si>
  <si>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</si>
  <si>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</si>
  <si>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</si>
  <si>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</si>
  <si>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</si>
  <si>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</si>
  <si>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</si>
  <si>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</si>
  <si>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</si>
  <si>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</si>
  <si>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</si>
  <si>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</si>
  <si>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</si>
  <si>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</si>
  <si>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</si>
  <si>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</si>
  <si>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</si>
  <si>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</si>
  <si>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</si>
  <si>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</si>
  <si>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</si>
  <si>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</si>
  <si>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</si>
  <si>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</si>
  <si>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</si>
  <si>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</si>
  <si>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</si>
  <si>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</si>
  <si>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</si>
  <si>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</si>
  <si>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</si>
  <si>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</si>
  <si>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</si>
  <si>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</si>
  <si>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</si>
  <si>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</si>
  <si>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</si>
  <si>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</si>
  <si>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</si>
  <si>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</si>
  <si>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</si>
  <si>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</si>
  <si>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</si>
  <si>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</si>
  <si>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</si>
  <si>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</si>
  <si>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</si>
  <si>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</si>
  <si>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</si>
  <si>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</si>
  <si>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</si>
  <si>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</si>
  <si>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</si>
  <si>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</si>
  <si>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</si>
  <si>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</si>
  <si>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</si>
  <si>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</si>
  <si>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</si>
  <si>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</si>
  <si>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</si>
  <si>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</si>
  <si>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</si>
  <si>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</si>
  <si>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</si>
  <si>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</si>
  <si>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</si>
  <si>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</si>
  <si>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</si>
  <si>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</si>
  <si>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</si>
  <si>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</si>
  <si>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</si>
  <si>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</si>
  <si>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</si>
  <si>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</si>
  <si>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</si>
  <si>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</si>
  <si>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</si>
  <si>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</si>
  <si>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</si>
  <si>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</si>
  <si>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</si>
  <si>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</si>
  <si>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</si>
  <si>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</si>
  <si>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</si>
  <si>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</si>
  <si>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</si>
  <si>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</si>
  <si>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</si>
  <si>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</si>
  <si>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</si>
  <si>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</si>
  <si>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</si>
  <si>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</si>
  <si>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</si>
  <si>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</si>
  <si>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</si>
  <si>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</si>
  <si>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</si>
  <si>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</si>
  <si>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</si>
  <si>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</si>
  <si>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</si>
  <si>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</si>
  <si>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</si>
  <si>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</si>
  <si>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</si>
  <si>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</si>
  <si>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</si>
  <si>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</si>
  <si>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</si>
  <si>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</si>
  <si>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</si>
  <si>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</si>
  <si>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</si>
  <si>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</si>
  <si>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</si>
  <si>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</si>
  <si>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</si>
  <si>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</si>
  <si>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</si>
  <si>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</si>
  <si>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</si>
  <si>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</si>
  <si>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</si>
  <si>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</si>
  <si>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</si>
  <si>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</si>
  <si>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</si>
  <si>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</si>
  <si>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</si>
  <si>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</si>
  <si>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</si>
  <si>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</si>
  <si>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</si>
  <si>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</si>
  <si>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</si>
  <si>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</si>
  <si>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</si>
  <si>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</si>
  <si>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</si>
  <si>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</si>
  <si>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</si>
  <si>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</si>
  <si>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</si>
  <si>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</si>
  <si>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</si>
  <si>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</si>
  <si>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</si>
  <si>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</si>
  <si>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</si>
  <si>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</si>
  <si>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</si>
  <si>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</si>
  <si>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</si>
  <si>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</si>
  <si>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</si>
  <si>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</si>
  <si>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</si>
  <si>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</si>
  <si>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</si>
  <si>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</si>
  <si>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</si>
  <si>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</si>
  <si>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</si>
  <si>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</si>
  <si>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</si>
  <si>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</si>
  <si>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</si>
  <si>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</si>
  <si>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</si>
  <si>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</si>
  <si>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</si>
  <si>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</si>
  <si>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</si>
  <si>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</si>
  <si>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</si>
  <si>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</si>
  <si>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</si>
  <si>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</si>
  <si>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</si>
  <si>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</si>
  <si>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</si>
  <si>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</si>
  <si>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</si>
  <si>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</si>
  <si>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</si>
  <si>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</si>
  <si>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</si>
  <si>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</si>
  <si>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</si>
  <si>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</si>
  <si>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</si>
  <si>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</si>
  <si>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</si>
  <si>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</si>
  <si>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</si>
  <si>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</si>
  <si>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</si>
  <si>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</si>
  <si>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</si>
  <si>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</si>
  <si>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</si>
  <si>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</si>
  <si>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</si>
  <si>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</si>
  <si>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</si>
  <si>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</si>
  <si>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</si>
  <si>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</si>
  <si>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</si>
  <si>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</si>
  <si>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</si>
  <si>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</si>
  <si>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</si>
  <si>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</si>
  <si>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</si>
  <si>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</si>
  <si>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</si>
  <si>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</si>
  <si>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</si>
  <si>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</si>
  <si>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</si>
  <si>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</si>
  <si>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</si>
  <si>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</si>
  <si>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</si>
  <si>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</si>
  <si>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</si>
  <si>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</si>
  <si>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</si>
  <si>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</si>
  <si>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</si>
  <si>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</si>
  <si>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</si>
  <si>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</si>
  <si>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</si>
  <si>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</si>
  <si>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</si>
  <si>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</si>
  <si>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</si>
  <si>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</si>
  <si>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</si>
  <si>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</si>
  <si>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</si>
  <si>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</si>
  <si>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</si>
  <si>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</si>
  <si>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</si>
  <si>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</si>
  <si>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</si>
  <si>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</si>
  <si>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</si>
  <si>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</si>
  <si>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</si>
  <si>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</si>
  <si>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</si>
  <si>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</si>
  <si>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</si>
  <si>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</si>
  <si>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</si>
  <si>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</si>
  <si>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</si>
  <si>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</si>
  <si>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</si>
  <si>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</si>
  <si>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</si>
  <si>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</si>
  <si>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</si>
  <si>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</si>
  <si>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</si>
  <si>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</si>
  <si>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</si>
  <si>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</si>
  <si>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</si>
  <si>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</si>
  <si>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</si>
  <si>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</si>
  <si>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</si>
  <si>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</si>
  <si>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</si>
  <si>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</si>
  <si>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</si>
  <si>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</si>
  <si>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</si>
  <si>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</si>
  <si>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</si>
  <si>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</si>
  <si>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</si>
  <si>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</si>
  <si>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</si>
  <si>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</si>
  <si>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</si>
  <si>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</si>
  <si>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</si>
  <si>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</si>
  <si>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</si>
  <si>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</si>
  <si>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</si>
  <si>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</si>
  <si>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</si>
  <si>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</si>
  <si>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</si>
  <si>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</si>
  <si>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</si>
  <si>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</si>
  <si>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</si>
  <si>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</si>
  <si>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</si>
  <si>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</si>
  <si>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</si>
  <si>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</si>
  <si>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</si>
  <si>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</si>
  <si>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</si>
  <si>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</si>
  <si>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</si>
  <si>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</si>
  <si>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</si>
  <si>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</si>
  <si>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</si>
  <si>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</si>
  <si>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</si>
  <si>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</si>
  <si>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</si>
  <si>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</si>
  <si>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</si>
  <si>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</si>
  <si>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</si>
  <si>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</si>
  <si>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</si>
  <si>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</si>
  <si>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</si>
  <si>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</si>
  <si>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</si>
  <si>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</si>
  <si>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</si>
  <si>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</si>
  <si>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</si>
  <si>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</si>
  <si>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</si>
  <si>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</si>
  <si>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</si>
  <si>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</si>
  <si>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</si>
  <si>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</si>
  <si>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</si>
  <si>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</si>
  <si>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</si>
  <si>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</si>
  <si>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</si>
  <si>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</si>
  <si>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</si>
  <si>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</si>
  <si>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</si>
  <si>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</si>
  <si>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</si>
  <si>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</si>
  <si>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</si>
  <si>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</si>
  <si>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</si>
  <si>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</si>
  <si>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</si>
  <si>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</si>
  <si>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</si>
  <si>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</si>
  <si>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</si>
  <si>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</si>
  <si>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</si>
  <si>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</si>
  <si>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</si>
  <si>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</si>
  <si>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</si>
  <si>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</si>
  <si>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</si>
  <si>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</si>
  <si>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</si>
  <si>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</si>
  <si>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</si>
  <si>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</si>
  <si>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</si>
  <si>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</si>
  <si>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</si>
  <si>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</si>
  <si>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</si>
  <si>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</si>
  <si>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</si>
  <si>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</si>
  <si>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</si>
  <si>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</si>
  <si>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</si>
  <si>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</si>
  <si>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</si>
  <si>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</si>
  <si>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</si>
  <si>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</si>
  <si>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</si>
  <si>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</si>
  <si>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</si>
  <si>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</si>
  <si>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</si>
  <si>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</si>
  <si>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</si>
  <si>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</si>
  <si>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</si>
  <si>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</si>
  <si>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</si>
  <si>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</si>
  <si>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</si>
  <si>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</si>
  <si>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</si>
  <si>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</si>
  <si>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</si>
  <si>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</si>
  <si>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</si>
  <si>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</si>
  <si>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</si>
  <si>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</si>
  <si>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</si>
  <si>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</si>
  <si>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</si>
  <si>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</si>
  <si>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</si>
  <si>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</si>
  <si>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</si>
  <si>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</si>
  <si>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</si>
  <si>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</si>
  <si>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</si>
  <si>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</si>
  <si>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</si>
  <si>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</si>
  <si>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</si>
  <si>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</si>
  <si>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</si>
  <si>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</si>
  <si>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</si>
  <si>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</si>
  <si>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</si>
  <si>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</si>
  <si>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</si>
  <si>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</si>
  <si>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</si>
  <si>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</si>
  <si>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</si>
  <si>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</si>
  <si>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</si>
  <si>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</si>
  <si>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</si>
  <si>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</si>
  <si>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</si>
  <si>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</si>
  <si>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</si>
  <si>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</si>
  <si>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</si>
  <si>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</si>
  <si>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</si>
  <si>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</si>
  <si>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</si>
  <si>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</si>
  <si>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</si>
  <si>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</si>
  <si>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</si>
  <si>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</si>
  <si>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</si>
  <si>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</si>
  <si>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</si>
  <si>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</si>
  <si>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</si>
  <si>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</si>
  <si>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</si>
  <si>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</si>
  <si>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</si>
  <si>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</si>
  <si>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</si>
  <si>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</si>
  <si>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</si>
  <si>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</si>
  <si>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</si>
  <si>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</si>
  <si>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</si>
  <si>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</si>
  <si>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</si>
  <si>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</si>
  <si>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</si>
  <si>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</si>
  <si>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</si>
  <si>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</si>
  <si>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</si>
  <si>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</si>
  <si>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</si>
  <si>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</si>
  <si>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</si>
  <si>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</si>
  <si>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</si>
  <si>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</si>
  <si>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</si>
  <si>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</si>
  <si>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</si>
  <si>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</si>
  <si>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</si>
  <si>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</si>
  <si>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</si>
  <si>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</si>
  <si>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</si>
  <si>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</si>
  <si>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</si>
  <si>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</si>
  <si>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</si>
  <si>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</si>
  <si>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</si>
  <si>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</si>
  <si>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</si>
  <si>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</si>
  <si>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</si>
  <si>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</si>
  <si>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</si>
  <si>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</si>
  <si>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</si>
  <si>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</si>
  <si>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</si>
  <si>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</si>
  <si>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</si>
  <si>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</si>
  <si>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</si>
  <si>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</si>
  <si>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</si>
  <si>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</si>
  <si>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</si>
  <si>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</si>
  <si>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</si>
  <si>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</si>
  <si>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</si>
  <si>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</si>
  <si>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</si>
  <si>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</si>
  <si>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</si>
  <si>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</si>
  <si>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</si>
  <si>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</si>
  <si>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</si>
  <si>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</si>
  <si>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</si>
  <si>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</si>
  <si>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</si>
  <si>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</si>
  <si>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</si>
  <si>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</si>
  <si>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</si>
  <si>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</si>
  <si>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</si>
  <si>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</si>
  <si>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</si>
  <si>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</si>
  <si>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</si>
  <si>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</si>
  <si>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</si>
  <si>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</si>
  <si>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</si>
  <si>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</si>
  <si>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</si>
  <si>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</si>
  <si>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</si>
  <si>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</si>
  <si>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</si>
  <si>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</si>
  <si>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</si>
  <si>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</si>
  <si>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</si>
  <si>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</si>
  <si>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</si>
  <si>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</si>
  <si>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</si>
  <si>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</si>
  <si>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</si>
  <si>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</si>
  <si>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</si>
  <si>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</si>
  <si>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</si>
  <si>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</si>
  <si>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</si>
  <si>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</si>
  <si>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</si>
  <si>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</si>
  <si>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</si>
  <si>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</si>
  <si>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</si>
  <si>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</si>
  <si>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</si>
  <si>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</si>
  <si>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</si>
  <si>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</si>
  <si>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</si>
  <si>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</si>
  <si>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</si>
  <si>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</si>
  <si>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</si>
  <si>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</si>
  <si>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</si>
  <si>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</si>
  <si>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</si>
  <si>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</si>
  <si>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</si>
  <si>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</si>
  <si>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</si>
  <si>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</si>
  <si>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</si>
  <si>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</si>
  <si>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</si>
  <si>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</si>
  <si>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</si>
  <si>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</si>
  <si>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</si>
  <si>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</si>
  <si>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</si>
  <si>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</si>
  <si>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</si>
  <si>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</si>
  <si>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</si>
  <si>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</si>
  <si>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</si>
  <si>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</si>
  <si>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</si>
  <si>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</si>
  <si>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</si>
  <si>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</si>
  <si>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</si>
  <si>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</si>
  <si>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</si>
  <si>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</si>
  <si>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</si>
  <si>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</si>
  <si>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</si>
  <si>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</si>
  <si>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</si>
  <si>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</si>
  <si>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</si>
  <si>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</si>
  <si>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</si>
  <si>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</si>
  <si>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</si>
  <si>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</si>
  <si>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</si>
  <si>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</si>
  <si>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</si>
  <si>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</si>
  <si>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</si>
  <si>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</si>
  <si>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</si>
  <si>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</si>
  <si>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</si>
  <si>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</si>
  <si>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</si>
  <si>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</si>
  <si>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</si>
  <si>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</si>
  <si>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</si>
  <si>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</si>
  <si>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</si>
  <si>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</si>
  <si>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</si>
  <si>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</si>
  <si>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</si>
  <si>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</si>
  <si>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</si>
  <si>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</si>
  <si>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</si>
  <si>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</si>
  <si>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</si>
  <si>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</si>
  <si>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</si>
  <si>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</si>
  <si>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</si>
  <si>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</si>
  <si>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</si>
  <si>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</si>
  <si>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</si>
  <si>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</si>
  <si>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</si>
  <si>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</si>
  <si>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</si>
  <si>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</si>
  <si>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</si>
  <si>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</si>
  <si>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</si>
  <si>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</si>
  <si>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</si>
  <si>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</si>
  <si>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</si>
  <si>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</si>
  <si>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</si>
  <si>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</si>
  <si>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</si>
  <si>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</si>
  <si>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</si>
  <si>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</si>
  <si>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</si>
  <si>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</si>
  <si>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</si>
  <si>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</si>
  <si>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</si>
  <si>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</si>
  <si>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</si>
  <si>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</si>
  <si>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</si>
  <si>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</si>
  <si>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</si>
  <si>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</si>
  <si>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</si>
  <si>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</si>
  <si>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</si>
  <si>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</si>
  <si>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</si>
  <si>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</si>
  <si>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</si>
  <si>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</si>
  <si>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</si>
  <si>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</si>
  <si>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</si>
  <si>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</si>
  <si>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</si>
  <si>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</si>
  <si>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</si>
  <si>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</si>
  <si>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</si>
  <si>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</si>
  <si>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</si>
  <si>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</si>
  <si>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</si>
  <si>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</si>
  <si>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</si>
  <si>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</si>
  <si>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</si>
  <si>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</si>
  <si>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</si>
  <si>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</si>
  <si>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</si>
  <si>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</si>
  <si>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</si>
  <si>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</si>
  <si>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</si>
  <si>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</si>
  <si>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</si>
  <si>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</si>
  <si>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</si>
  <si>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</si>
  <si>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</si>
  <si>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</si>
  <si>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</si>
  <si>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</si>
  <si>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</si>
  <si>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</si>
  <si>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</si>
  <si>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</si>
  <si>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</si>
  <si>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</si>
  <si>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</si>
  <si>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</si>
  <si>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</si>
  <si>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</si>
  <si>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</si>
  <si>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</si>
  <si>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</si>
  <si>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</si>
  <si>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</si>
  <si>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</si>
  <si>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</si>
  <si>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</si>
  <si>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</si>
  <si>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</si>
  <si>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</si>
  <si>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</si>
  <si>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</si>
  <si>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</si>
  <si>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</si>
  <si>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</si>
  <si>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</si>
  <si>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</si>
  <si>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</si>
  <si>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</si>
  <si>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</si>
  <si>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</si>
  <si>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</si>
  <si>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</si>
  <si>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</si>
  <si>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</si>
  <si>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</si>
  <si>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</si>
  <si>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</si>
  <si>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</si>
  <si>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</si>
  <si>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</si>
  <si>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</si>
  <si>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</si>
  <si>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</si>
  <si>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</si>
  <si>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</si>
  <si>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</si>
  <si>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</si>
  <si>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</si>
  <si>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</si>
  <si>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</si>
  <si>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</si>
  <si>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</si>
  <si>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</si>
  <si>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</si>
  <si>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</si>
  <si>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</si>
  <si>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</si>
  <si>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</si>
  <si>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</si>
  <si>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</si>
  <si>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</si>
  <si>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</si>
  <si>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</si>
  <si>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</si>
  <si>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</si>
  <si>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</si>
  <si>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</si>
  <si>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</si>
  <si>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</si>
  <si>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</si>
  <si>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</si>
  <si>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</si>
  <si>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</si>
  <si>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</si>
  <si>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</si>
  <si>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</si>
  <si>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</si>
  <si>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</si>
  <si>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</si>
  <si>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</si>
  <si>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</si>
  <si>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</si>
  <si>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</si>
  <si>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</si>
  <si>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</si>
  <si>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</si>
  <si>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</si>
  <si>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</si>
  <si>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</si>
  <si>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</si>
  <si>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</si>
  <si>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</si>
  <si>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</si>
  <si>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</si>
  <si>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</si>
  <si>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</si>
  <si>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</si>
  <si>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</si>
  <si>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</si>
  <si>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</si>
  <si>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</si>
  <si>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</si>
  <si>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</si>
  <si>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</si>
  <si>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</si>
  <si>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</si>
  <si>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</si>
  <si>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</si>
  <si>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</si>
  <si>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</si>
  <si>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</si>
  <si>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</si>
  <si>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</si>
  <si>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</si>
  <si>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</si>
  <si>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</si>
  <si>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</si>
  <si>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</si>
  <si>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</si>
  <si>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</si>
  <si>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</si>
  <si>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</si>
  <si>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</si>
  <si>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</si>
  <si>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</si>
  <si>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</si>
  <si>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</si>
  <si>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</si>
  <si>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</si>
  <si>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</si>
  <si>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</si>
  <si>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</si>
  <si>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</si>
  <si>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</si>
  <si>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</si>
  <si>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</si>
  <si>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</si>
  <si>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</si>
  <si>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</si>
  <si>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</si>
  <si>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</si>
  <si>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</si>
  <si>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</si>
  <si>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</si>
  <si>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</si>
  <si>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</si>
  <si>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</si>
  <si>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</si>
  <si>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</si>
  <si>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</si>
  <si>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</si>
  <si>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</si>
  <si>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</si>
  <si>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</si>
  <si>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</si>
  <si>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</si>
  <si>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</si>
  <si>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</si>
  <si>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</si>
  <si>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</si>
  <si>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</si>
  <si>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</si>
  <si>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</si>
  <si>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</si>
  <si>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</si>
  <si>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</si>
  <si>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</si>
  <si>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</si>
  <si>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</si>
  <si>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</si>
  <si>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</si>
  <si>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</si>
  <si>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</si>
  <si>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</si>
  <si>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</si>
  <si>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</si>
  <si>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</si>
  <si>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</si>
  <si>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</si>
  <si>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</si>
  <si>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</si>
  <si>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</si>
  <si>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</si>
  <si>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</si>
  <si>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</si>
  <si>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</si>
  <si>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</si>
  <si>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</si>
  <si>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</si>
  <si>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</si>
  <si>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</si>
  <si>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</si>
  <si>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</si>
  <si>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</si>
  <si>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</si>
  <si>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</si>
  <si>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</si>
  <si>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</si>
  <si>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</si>
  <si>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</si>
  <si>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</si>
  <si>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</si>
  <si>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</si>
  <si>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</si>
  <si>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</si>
  <si>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</si>
  <si>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</si>
  <si>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</si>
  <si>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</si>
  <si>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</si>
  <si>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</si>
  <si>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</si>
  <si>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</si>
  <si>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</si>
  <si>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</si>
  <si>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</si>
  <si>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</si>
  <si>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</si>
  <si>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</si>
  <si>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</si>
  <si>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</si>
  <si>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</si>
  <si>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</si>
  <si>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</si>
  <si>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</si>
  <si>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</si>
  <si>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</si>
  <si>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</si>
  <si>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</si>
  <si>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</si>
  <si>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</si>
  <si>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</si>
  <si>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</si>
  <si>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</si>
  <si>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</si>
  <si>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</si>
  <si>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</si>
  <si>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</si>
  <si>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</si>
  <si>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</si>
  <si>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</si>
  <si>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</si>
  <si>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</si>
  <si>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</si>
  <si>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</si>
  <si>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</si>
  <si>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</si>
  <si>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</si>
  <si>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</si>
  <si>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</si>
  <si>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</si>
  <si>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</si>
  <si>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</si>
  <si>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</si>
  <si>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</si>
  <si>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</si>
  <si>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</si>
  <si>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</si>
  <si>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</si>
  <si>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</si>
  <si>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</si>
  <si>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</si>
  <si>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</si>
  <si>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</si>
  <si>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</si>
  <si>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</si>
  <si>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</si>
  <si>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</si>
  <si>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</si>
  <si>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</si>
  <si>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</si>
  <si>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</si>
  <si>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</si>
  <si>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</si>
  <si>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</si>
  <si>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</si>
  <si>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</si>
  <si>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</si>
  <si>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</si>
  <si>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</si>
  <si>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</si>
  <si>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</si>
  <si>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</si>
  <si>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</si>
  <si>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</si>
  <si>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</si>
  <si>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</si>
  <si>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</si>
  <si>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</si>
  <si>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</si>
  <si>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</si>
  <si>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</si>
  <si>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</si>
  <si>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</si>
  <si>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</si>
  <si>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</si>
  <si>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</si>
  <si>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</si>
  <si>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</si>
  <si>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</si>
  <si>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</si>
  <si>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</si>
  <si>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</si>
  <si>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</si>
  <si>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</si>
  <si>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</si>
  <si>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</si>
  <si>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</si>
  <si>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</si>
  <si>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</si>
  <si>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</si>
  <si>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</si>
  <si>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</si>
  <si>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</si>
  <si>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</si>
  <si>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</si>
  <si>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</si>
  <si>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</si>
  <si>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</si>
  <si>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</si>
  <si>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</si>
  <si>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</si>
  <si>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</si>
  <si>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</si>
  <si>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</si>
  <si>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</si>
  <si>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</si>
  <si>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</si>
  <si>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</si>
  <si>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</si>
  <si>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</si>
  <si>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</si>
  <si>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</si>
  <si>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</si>
  <si>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</si>
  <si>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</si>
  <si>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</si>
  <si>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</si>
  <si>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</si>
  <si>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</si>
  <si>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</si>
  <si>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</si>
  <si>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</si>
  <si>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</si>
  <si>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</si>
  <si>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</si>
  <si>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</si>
  <si>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</si>
  <si>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</si>
  <si>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</si>
  <si>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</si>
  <si>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</si>
  <si>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</si>
  <si>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</si>
  <si>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</si>
  <si>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</si>
  <si>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</si>
  <si>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</si>
  <si>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</si>
  <si>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</si>
  <si>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</si>
  <si>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</si>
  <si>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</si>
  <si>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</si>
  <si>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</si>
  <si>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</si>
  <si>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</si>
  <si>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</si>
  <si>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</si>
  <si>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</si>
  <si>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</si>
  <si>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</si>
  <si>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</si>
  <si>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</si>
  <si>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</si>
  <si>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</si>
  <si>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</si>
  <si>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</si>
  <si>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</si>
  <si>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</si>
  <si>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</si>
  <si>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</si>
  <si>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</si>
  <si>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</si>
  <si>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</si>
  <si>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</si>
  <si>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</si>
  <si>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</si>
  <si>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</si>
  <si>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</si>
  <si>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</si>
  <si>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</si>
  <si>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</si>
  <si>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</si>
  <si>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</si>
  <si>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</si>
  <si>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</si>
  <si>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</si>
  <si>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</si>
  <si>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</si>
  <si>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</si>
  <si>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</si>
  <si>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</si>
  <si>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</si>
  <si>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</si>
  <si>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</si>
  <si>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</si>
  <si>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</si>
  <si>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</si>
  <si>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</si>
  <si>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</si>
  <si>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</si>
  <si>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</si>
  <si>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</si>
  <si>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</si>
  <si>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</si>
  <si>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</si>
  <si>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</si>
  <si>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</si>
  <si>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</si>
  <si>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</si>
  <si>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</si>
  <si>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</si>
  <si>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</si>
  <si>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</si>
  <si>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</si>
  <si>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</si>
  <si>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</si>
  <si>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</si>
  <si>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</si>
  <si>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</si>
  <si>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</si>
  <si>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</si>
  <si>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</si>
  <si>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</si>
  <si>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</si>
  <si>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</si>
  <si>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</si>
  <si>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</si>
  <si>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</si>
  <si>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</si>
  <si>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</si>
  <si>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</si>
  <si>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</si>
  <si>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</si>
  <si>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</si>
  <si>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</si>
  <si>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</si>
  <si>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</si>
  <si>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</si>
  <si>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</si>
  <si>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</si>
  <si>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</si>
  <si>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</si>
  <si>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</si>
  <si>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</si>
  <si>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</si>
  <si>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</si>
  <si>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</si>
  <si>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</si>
  <si>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</si>
  <si>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</si>
  <si>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</si>
  <si>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</si>
  <si>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</si>
  <si>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</si>
  <si>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</si>
  <si>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</si>
  <si>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</si>
  <si>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</si>
  <si>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</si>
  <si>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</si>
  <si>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</si>
  <si>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</si>
  <si>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</si>
  <si>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</si>
  <si>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</si>
  <si>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</si>
  <si>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</si>
  <si>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</si>
  <si>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</si>
  <si>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</si>
  <si>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</si>
  <si>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</si>
  <si>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</si>
  <si>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</si>
  <si>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</si>
  <si>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</si>
  <si>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</si>
  <si>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</si>
  <si>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</si>
  <si>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</si>
  <si>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</si>
  <si>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</si>
  <si>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</si>
  <si>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</si>
  <si>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</si>
  <si>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</si>
  <si>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</si>
  <si>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</si>
  <si>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</si>
  <si>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</si>
  <si>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</si>
  <si>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</si>
  <si>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</si>
  <si>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</si>
  <si>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</si>
  <si>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</si>
  <si>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</si>
  <si>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</si>
  <si>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</si>
  <si>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</si>
  <si>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</si>
  <si>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</si>
  <si>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</si>
  <si>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</si>
  <si>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</si>
  <si>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</si>
  <si>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</si>
  <si>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</si>
  <si>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</si>
  <si>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</si>
  <si>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</si>
  <si>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</si>
  <si>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</si>
  <si>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</si>
  <si>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</si>
  <si>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</si>
  <si>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</si>
  <si>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</si>
  <si>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</si>
  <si>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</si>
  <si>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</si>
  <si>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</si>
  <si>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</si>
  <si>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</si>
  <si>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</si>
  <si>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</si>
  <si>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</si>
  <si>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</si>
  <si>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</si>
  <si>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</si>
  <si>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</si>
  <si>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</si>
  <si>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</si>
  <si>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</si>
  <si>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</si>
  <si>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</si>
  <si>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</si>
  <si>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</si>
  <si>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</si>
  <si>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</si>
  <si>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</si>
  <si>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</si>
  <si>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</si>
  <si>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</si>
  <si>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</si>
  <si>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</si>
  <si>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</si>
  <si>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</si>
  <si>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</si>
  <si>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</si>
  <si>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</si>
  <si>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</si>
  <si>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</si>
  <si>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</si>
  <si>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</si>
  <si>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</si>
  <si>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</si>
  <si>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</si>
  <si>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</si>
  <si>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</si>
  <si>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</si>
  <si>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</si>
  <si>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</si>
  <si>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</si>
  <si>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</si>
  <si>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</si>
  <si>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</si>
  <si>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</si>
  <si>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</si>
  <si>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</si>
  <si>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</si>
  <si>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</si>
  <si>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</si>
  <si>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</si>
  <si>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</si>
  <si>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</si>
  <si>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</si>
  <si>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</si>
  <si>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</si>
  <si>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</si>
  <si>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</si>
  <si>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</si>
  <si>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</si>
  <si>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</si>
  <si>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</si>
  <si>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</si>
  <si>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</si>
  <si>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</si>
  <si>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</si>
  <si>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</si>
  <si>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</si>
  <si>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</si>
  <si>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</si>
  <si>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</si>
  <si>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</si>
  <si>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</si>
  <si>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</si>
  <si>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</si>
  <si>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</si>
  <si>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</si>
  <si>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</si>
  <si>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</si>
  <si>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</si>
  <si>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</si>
  <si>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</si>
  <si>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</si>
  <si>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</si>
  <si>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</si>
  <si>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</si>
  <si>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</si>
  <si>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</si>
  <si>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</si>
  <si>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</si>
  <si>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</si>
  <si>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</si>
  <si>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</si>
  <si>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</si>
  <si>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</si>
  <si>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</si>
  <si>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</si>
  <si>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</si>
  <si>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</si>
  <si>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</si>
  <si>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</si>
  <si>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</si>
  <si>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</si>
  <si>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</si>
  <si>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</si>
  <si>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</si>
  <si>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</si>
  <si>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</si>
  <si>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</si>
  <si>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</si>
  <si>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</si>
  <si>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</si>
  <si>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</si>
  <si>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</si>
  <si>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</si>
  <si>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</si>
  <si>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</si>
  <si>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</si>
  <si>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</si>
  <si>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</si>
  <si>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</si>
  <si>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</si>
  <si>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</si>
  <si>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</si>
  <si>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</si>
  <si>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</si>
  <si>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</si>
  <si>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</si>
  <si>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</si>
  <si>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</si>
  <si>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</si>
  <si>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</si>
  <si>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</si>
  <si>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</si>
  <si>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</si>
  <si>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</si>
  <si>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</si>
  <si>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</si>
  <si>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</si>
  <si>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</si>
  <si>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</si>
  <si>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</si>
  <si>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</si>
  <si>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</si>
  <si>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</si>
  <si>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</si>
  <si>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</si>
  <si>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</si>
  <si>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</si>
  <si>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</si>
  <si>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</si>
  <si>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</si>
  <si>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</si>
  <si>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</si>
  <si>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</si>
  <si>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</si>
  <si>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</si>
  <si>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</si>
  <si>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</si>
  <si>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</si>
  <si>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</si>
  <si>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</si>
  <si>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</si>
  <si>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</si>
  <si>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</si>
  <si>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</si>
  <si>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</si>
  <si>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</si>
  <si>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</si>
  <si>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</si>
  <si>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</si>
  <si>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</si>
  <si>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</si>
  <si>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</si>
  <si>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</si>
  <si>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</si>
  <si>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</si>
  <si>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</si>
  <si>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</si>
  <si>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</si>
  <si>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</si>
  <si>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</si>
  <si>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</si>
  <si>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</si>
  <si>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</si>
  <si>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</si>
  <si>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</si>
  <si>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</si>
  <si>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</si>
  <si>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</si>
  <si>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</si>
  <si>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</si>
  <si>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</si>
  <si>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</si>
  <si>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</si>
  <si>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</si>
  <si>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</si>
  <si>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</si>
  <si>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</si>
  <si>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</si>
  <si>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</si>
  <si>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</si>
  <si>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</si>
  <si>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</si>
  <si>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</si>
  <si>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</si>
  <si>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</si>
  <si>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</si>
  <si>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</si>
  <si>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</si>
  <si>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</si>
  <si>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</si>
  <si>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</si>
  <si>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</si>
  <si>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</si>
  <si>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</si>
  <si>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</si>
  <si>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</si>
  <si>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</si>
  <si>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</si>
  <si>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</si>
  <si>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</si>
  <si>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</si>
  <si>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</si>
  <si>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</si>
  <si>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</si>
  <si>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</si>
  <si>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</si>
  <si>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</si>
  <si>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</si>
  <si>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</si>
  <si>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</si>
  <si>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</si>
  <si>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</si>
  <si>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</si>
  <si>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</si>
  <si>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</si>
  <si>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</si>
  <si>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</si>
  <si>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</si>
  <si>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</si>
  <si>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</si>
  <si>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</si>
  <si>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</si>
  <si>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</si>
  <si>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</si>
  <si>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</si>
  <si>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</si>
  <si>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</si>
  <si>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</si>
  <si>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</si>
  <si>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</si>
  <si>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</si>
  <si>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</si>
  <si>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</si>
  <si>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</si>
  <si>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</si>
  <si>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</si>
  <si>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</si>
  <si>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</si>
  <si>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</si>
  <si>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</si>
  <si>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</si>
  <si>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</si>
  <si>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</si>
  <si>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</si>
  <si>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</si>
  <si>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</si>
  <si>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</si>
  <si>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</si>
  <si>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</si>
  <si>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</si>
  <si>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</si>
  <si>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</si>
  <si>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</si>
  <si>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</si>
  <si>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</si>
  <si>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</si>
  <si>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</si>
  <si>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</si>
  <si>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</si>
  <si>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</si>
  <si>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</si>
  <si>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</si>
  <si>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</si>
  <si>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</si>
  <si>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</si>
  <si>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</si>
  <si>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</si>
  <si>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</si>
  <si>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</si>
  <si>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</si>
  <si>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</si>
  <si>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</si>
  <si>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</si>
  <si>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</si>
  <si>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</si>
  <si>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</si>
  <si>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</si>
  <si>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</si>
  <si>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</si>
  <si>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</si>
  <si>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</si>
  <si>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</si>
  <si>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</si>
  <si>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</si>
  <si>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</si>
  <si>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</si>
  <si>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</si>
  <si>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</si>
  <si>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</si>
  <si>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</si>
  <si>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</si>
  <si>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</si>
  <si>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</si>
  <si>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</si>
  <si>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</si>
  <si>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</si>
  <si>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</si>
  <si>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</si>
  <si>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</si>
  <si>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</si>
  <si>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</si>
  <si>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</si>
  <si>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</si>
  <si>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</si>
  <si>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</si>
  <si>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</si>
  <si>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</si>
  <si>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</si>
  <si>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</si>
  <si>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</si>
  <si>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</si>
  <si>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</si>
  <si>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</si>
  <si>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</si>
  <si>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</si>
  <si>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</si>
  <si>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</si>
  <si>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</si>
  <si>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</si>
  <si>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</si>
  <si>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</si>
  <si>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</si>
  <si>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</si>
  <si>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</si>
  <si>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</si>
  <si>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</si>
  <si>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</si>
  <si>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</si>
  <si>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</si>
  <si>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</si>
  <si>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</si>
  <si>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</si>
  <si>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</si>
  <si>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</si>
  <si>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</si>
  <si>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</si>
  <si>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</si>
  <si>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</si>
  <si>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</si>
  <si>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</si>
  <si>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</si>
  <si>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</si>
  <si>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</si>
  <si>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</si>
  <si>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</si>
  <si>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</si>
  <si>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</si>
  <si>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</si>
  <si>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</si>
  <si>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</si>
  <si>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</si>
  <si>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</si>
  <si>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</si>
  <si>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</si>
  <si>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</si>
  <si>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</si>
  <si>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</si>
  <si>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</si>
  <si>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</si>
  <si>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</si>
  <si>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</si>
  <si>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</si>
  <si>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</si>
  <si>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</si>
  <si>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</si>
  <si>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</si>
  <si>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</si>
  <si>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</si>
  <si>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</si>
  <si>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</si>
  <si>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</si>
  <si>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</si>
  <si>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</si>
  <si>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</si>
  <si>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</si>
  <si>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</si>
  <si>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</si>
  <si>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</si>
  <si>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</si>
  <si>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</si>
  <si>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</si>
  <si>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</si>
  <si>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</si>
  <si>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</si>
  <si>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</si>
  <si>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</si>
  <si>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</si>
  <si>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</si>
  <si>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</si>
  <si>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</si>
  <si>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</si>
  <si>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</si>
  <si>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</si>
  <si>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</si>
  <si>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</si>
  <si>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</si>
  <si>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</si>
  <si>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</si>
  <si>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</si>
  <si>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</si>
  <si>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</si>
  <si>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</si>
  <si>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</si>
  <si>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</si>
  <si>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</si>
  <si>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</si>
  <si>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</si>
  <si>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</si>
  <si>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</si>
  <si>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</si>
  <si>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</si>
  <si>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</si>
  <si>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</si>
  <si>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</si>
  <si>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</si>
  <si>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</si>
  <si>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</si>
  <si>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</si>
  <si>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</si>
  <si>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</si>
  <si>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</si>
  <si>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</si>
  <si>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</si>
  <si>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</si>
  <si>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</si>
  <si>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</si>
  <si>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</si>
  <si>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</si>
  <si>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</si>
  <si>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</si>
  <si>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</si>
  <si>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</si>
  <si>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</si>
  <si>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</si>
  <si>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</si>
  <si>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</si>
  <si>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</si>
  <si>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</si>
  <si>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</si>
  <si>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</si>
  <si>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</si>
  <si>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</si>
  <si>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</si>
  <si>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</si>
  <si>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</si>
  <si>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</si>
  <si>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</si>
  <si>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</si>
  <si>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</si>
  <si>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</si>
  <si>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</si>
  <si>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</si>
  <si>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</si>
  <si>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</si>
  <si>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</si>
  <si>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</si>
  <si>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</si>
  <si>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</si>
  <si>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</si>
  <si>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</si>
  <si>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</si>
  <si>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</si>
  <si>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</si>
  <si>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</si>
  <si>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</si>
  <si>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</si>
  <si>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</si>
  <si>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</si>
  <si>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</si>
  <si>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</si>
  <si>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</si>
  <si>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</si>
  <si>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</si>
  <si>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</si>
  <si>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</si>
  <si>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</si>
  <si>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</si>
  <si>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</si>
  <si>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</si>
  <si>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</si>
  <si>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</si>
  <si>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</si>
  <si>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</si>
  <si>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</si>
  <si>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</si>
  <si>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</si>
  <si>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</si>
  <si>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</si>
  <si>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</si>
  <si>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</si>
  <si>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</si>
  <si>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</si>
  <si>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</si>
  <si>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</si>
  <si>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</si>
  <si>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</si>
  <si>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</si>
  <si>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</si>
  <si>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</si>
  <si>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</si>
  <si>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</si>
  <si>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</si>
  <si>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</si>
  <si>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</si>
  <si>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</si>
  <si>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</si>
  <si>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</si>
  <si>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</si>
  <si>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</si>
  <si>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</si>
  <si>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</si>
  <si>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</si>
  <si>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</si>
  <si>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</si>
  <si>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</si>
  <si>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</si>
  <si>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</si>
  <si>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</si>
  <si>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</si>
  <si>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</si>
  <si>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</si>
  <si>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</si>
  <si>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</si>
  <si>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</si>
  <si>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</si>
  <si>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</si>
  <si>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</si>
  <si>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</si>
  <si>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</si>
  <si>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</si>
  <si>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</si>
  <si>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</si>
  <si>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</si>
  <si>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</si>
  <si>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</si>
  <si>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</si>
  <si>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</si>
  <si>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</si>
  <si>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</si>
  <si>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</si>
  <si>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</si>
  <si>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</si>
  <si>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</si>
  <si>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</si>
  <si>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</si>
  <si>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</si>
  <si>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</si>
  <si>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</si>
  <si>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</si>
  <si>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</si>
  <si>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</si>
  <si>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</si>
  <si>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</si>
  <si>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</si>
  <si>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</si>
  <si>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</si>
  <si>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</si>
  <si>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</si>
  <si>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</si>
  <si>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</si>
  <si>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</si>
  <si>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</si>
  <si>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</si>
  <si>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</si>
  <si>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</si>
  <si>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</si>
  <si>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</si>
  <si>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</si>
  <si>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</si>
  <si>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</si>
  <si>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</si>
  <si>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</si>
  <si>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</si>
  <si>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</si>
  <si>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</si>
  <si>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</si>
  <si>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</si>
  <si>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</si>
  <si>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</si>
  <si>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</si>
  <si>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</si>
  <si>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</si>
  <si>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</si>
  <si>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</si>
  <si>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</si>
  <si>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</si>
  <si>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</si>
  <si>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</si>
  <si>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</si>
  <si>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</si>
  <si>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</si>
  <si>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</si>
  <si>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</si>
  <si>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</si>
  <si>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</si>
  <si>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</si>
  <si>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</si>
  <si>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</si>
  <si>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</si>
  <si>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</si>
  <si>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</si>
  <si>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</si>
  <si>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</si>
  <si>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</si>
  <si>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</si>
  <si>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</si>
  <si>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</si>
  <si>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</si>
  <si>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</si>
  <si>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</si>
  <si>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</si>
  <si>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</si>
  <si>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</si>
  <si>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</si>
  <si>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</si>
  <si>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</si>
  <si>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</si>
  <si>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</si>
  <si>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</si>
  <si>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</si>
  <si>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</si>
  <si>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</si>
  <si>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</si>
  <si>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</si>
  <si>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</si>
  <si>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</si>
  <si>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</si>
  <si>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</si>
  <si>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</si>
  <si>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</si>
  <si>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</si>
  <si>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</si>
  <si>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</si>
  <si>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</si>
  <si>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</si>
  <si>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</si>
  <si>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</si>
  <si>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</si>
  <si>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</si>
  <si>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</si>
  <si>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</si>
  <si>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</si>
  <si>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</si>
  <si>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</si>
  <si>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</si>
  <si>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</si>
  <si>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</si>
  <si>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</si>
  <si>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</si>
  <si>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</si>
  <si>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</si>
  <si>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</si>
  <si>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</si>
  <si>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</si>
  <si>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</si>
  <si>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</si>
  <si>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</si>
  <si>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</si>
  <si>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</si>
  <si>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</si>
  <si>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</si>
  <si>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</si>
  <si>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</si>
  <si>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</si>
  <si>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</si>
  <si>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</si>
  <si>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</si>
  <si>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</si>
  <si>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</si>
  <si>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</si>
  <si>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</si>
  <si>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</si>
  <si>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</si>
  <si>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</si>
  <si>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</si>
  <si>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</si>
  <si>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</si>
  <si>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</si>
  <si>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</si>
  <si>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</si>
  <si>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</si>
  <si>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</si>
  <si>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</si>
  <si>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</si>
  <si>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</si>
  <si>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</si>
  <si>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</si>
  <si>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</si>
  <si>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</si>
  <si>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</si>
  <si>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</si>
  <si>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</si>
  <si>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</si>
  <si>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</si>
  <si>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</si>
  <si>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</si>
  <si>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</si>
  <si>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</si>
  <si>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</si>
  <si>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</si>
  <si>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</si>
  <si>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</si>
  <si>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</si>
  <si>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</si>
  <si>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</si>
  <si>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</si>
  <si>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</si>
  <si>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</si>
  <si>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</si>
  <si>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</si>
  <si>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</si>
  <si>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</si>
  <si>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</si>
  <si>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</si>
  <si>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</si>
  <si>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</si>
  <si>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</si>
  <si>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</si>
  <si>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</si>
  <si>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</si>
  <si>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</si>
  <si>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</si>
  <si>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</si>
  <si>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</si>
  <si>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</si>
  <si>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</si>
  <si>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</si>
  <si>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</si>
  <si>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</si>
  <si>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</si>
  <si>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</si>
  <si>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</si>
  <si>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</si>
  <si>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</si>
  <si>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</si>
  <si>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</si>
  <si>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</si>
  <si>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</si>
  <si>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</si>
  <si>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</si>
  <si>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</si>
  <si>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</si>
  <si>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</si>
  <si>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</si>
  <si>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</si>
  <si>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</si>
  <si>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</si>
  <si>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</si>
  <si>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</si>
  <si>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</si>
  <si>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</si>
  <si>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</si>
  <si>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</si>
  <si>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</si>
  <si>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</si>
  <si>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</si>
  <si>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</si>
  <si>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</si>
  <si>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</si>
  <si>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</si>
  <si>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</si>
  <si>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</si>
  <si>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</si>
  <si>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</si>
  <si>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</si>
  <si>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</si>
  <si>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</si>
  <si>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</si>
  <si>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</si>
  <si>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</si>
  <si>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</si>
  <si>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</si>
  <si>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</si>
  <si>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</si>
  <si>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</si>
  <si>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</si>
  <si>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</si>
  <si>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</si>
  <si>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</si>
  <si>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</si>
  <si>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</si>
  <si>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</si>
  <si>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</si>
  <si>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</si>
  <si>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</si>
  <si>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</si>
  <si>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</si>
  <si>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</si>
  <si>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</si>
  <si>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</si>
  <si>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</si>
  <si>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</si>
  <si>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</si>
  <si>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</si>
  <si>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</si>
  <si>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</si>
  <si>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</si>
  <si>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</si>
  <si>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</si>
  <si>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</si>
  <si>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</si>
  <si>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</si>
  <si>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</si>
  <si>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</si>
  <si>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</si>
  <si>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</si>
  <si>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</si>
  <si>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</si>
  <si>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</si>
  <si>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</si>
  <si>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</si>
  <si>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</si>
  <si>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</si>
  <si>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</si>
  <si>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</si>
  <si>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</si>
  <si>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</si>
  <si>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</si>
  <si>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</si>
  <si>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</si>
  <si>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</si>
  <si>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</si>
  <si>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</si>
  <si>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</si>
  <si>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</si>
  <si>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</si>
  <si>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</si>
  <si>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</si>
  <si>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</si>
  <si>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</si>
  <si>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</si>
  <si>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</si>
  <si>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</si>
  <si>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</si>
  <si>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</si>
  <si>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</si>
  <si>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</si>
  <si>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</si>
  <si>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</si>
  <si>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</si>
  <si>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</si>
  <si>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</si>
  <si>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</si>
  <si>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</si>
  <si>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</si>
  <si>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</si>
  <si>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</si>
  <si>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</si>
  <si>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</si>
  <si>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</si>
  <si>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</si>
  <si>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</si>
  <si>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</si>
  <si>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</si>
  <si>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</si>
  <si>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</si>
  <si>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</si>
  <si>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</si>
  <si>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</si>
  <si>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</si>
  <si>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</si>
  <si>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</si>
  <si>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</si>
  <si>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</si>
  <si>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</si>
  <si>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</si>
  <si>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</si>
  <si>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</si>
  <si>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</si>
  <si>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</si>
  <si>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</si>
  <si>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</si>
  <si>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</si>
  <si>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</si>
  <si>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</si>
  <si>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</si>
  <si>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</si>
  <si>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</si>
  <si>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</si>
  <si>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</si>
  <si>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</si>
  <si>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</si>
  <si>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</si>
  <si>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</si>
  <si>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</si>
  <si>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</si>
  <si>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</si>
  <si>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</si>
  <si>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</si>
  <si>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</si>
  <si>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</si>
  <si>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</si>
  <si>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</si>
  <si>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</si>
  <si>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</si>
  <si>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</si>
  <si>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</si>
  <si>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</si>
  <si>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</si>
  <si>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</si>
  <si>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</si>
  <si>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</si>
  <si>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</si>
  <si>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</si>
  <si>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</si>
  <si>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</si>
  <si>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</si>
  <si>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</si>
  <si>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</si>
  <si>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</si>
  <si>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</si>
  <si>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</si>
  <si>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</si>
  <si>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</si>
  <si>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</si>
  <si>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</si>
  <si>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</si>
  <si>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</si>
  <si>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</si>
  <si>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</si>
  <si>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</si>
  <si>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</si>
  <si>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</si>
  <si>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</si>
  <si>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</si>
  <si>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</si>
  <si>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</si>
  <si>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</si>
  <si>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</si>
  <si>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</si>
  <si>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</si>
  <si>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</si>
  <si>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</si>
  <si>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</si>
  <si>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</si>
  <si>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</si>
  <si>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</si>
  <si>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</si>
  <si>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</si>
  <si>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</si>
  <si>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</si>
  <si>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</si>
  <si>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</si>
  <si>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</si>
  <si>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</si>
  <si>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</si>
  <si>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</si>
  <si>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</si>
  <si>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</si>
  <si>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</si>
  <si>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</si>
  <si>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</si>
  <si>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</si>
  <si>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</si>
  <si>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</si>
  <si>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</si>
  <si>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</si>
  <si>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</si>
  <si>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</si>
  <si>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</si>
  <si>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</si>
  <si>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</si>
  <si>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</si>
  <si>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</si>
  <si>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</si>
  <si>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</si>
  <si>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</si>
  <si>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</si>
  <si>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</si>
  <si>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</si>
  <si>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</si>
  <si>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</si>
  <si>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</si>
  <si>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</si>
  <si>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</si>
  <si>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</si>
  <si>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</si>
  <si>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</si>
  <si>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</si>
  <si>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</si>
  <si>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</si>
  <si>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</si>
  <si>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</si>
  <si>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</si>
  <si>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</si>
  <si>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</si>
  <si>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</si>
  <si>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</si>
  <si>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</si>
  <si>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</si>
  <si>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</si>
  <si>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</si>
  <si>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</si>
  <si>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</si>
  <si>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</si>
  <si>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</si>
  <si>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</si>
  <si>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</si>
  <si>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</si>
  <si>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</si>
  <si>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</si>
  <si>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</si>
  <si>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</si>
  <si>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</si>
  <si>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</si>
  <si>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</si>
  <si>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</si>
  <si>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</si>
  <si>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</si>
  <si>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</si>
  <si>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</si>
  <si>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</si>
  <si>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</si>
  <si>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</si>
  <si>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</si>
  <si>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</si>
  <si>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</si>
  <si>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</si>
  <si>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</si>
  <si>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</si>
  <si>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</si>
  <si>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</si>
  <si>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</si>
  <si>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</si>
  <si>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</si>
  <si>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</si>
  <si>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</si>
  <si>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</si>
  <si>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</si>
  <si>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</si>
  <si>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</si>
  <si>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</si>
  <si>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</si>
  <si>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</si>
  <si>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</si>
  <si>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</si>
  <si>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</si>
  <si>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</si>
  <si>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</si>
  <si>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</si>
  <si>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</si>
  <si>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</si>
  <si>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</si>
  <si>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</si>
  <si>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</si>
  <si>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</si>
  <si>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</si>
  <si>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</si>
  <si>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</si>
  <si>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</si>
  <si>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</si>
  <si>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</si>
  <si>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</si>
  <si>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</si>
  <si>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</si>
  <si>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</si>
  <si>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</si>
  <si>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</si>
  <si>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</si>
  <si>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</si>
  <si>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</si>
  <si>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</si>
  <si>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</si>
  <si>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</si>
  <si>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</si>
  <si>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</si>
  <si>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</si>
  <si>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</si>
  <si>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</si>
  <si>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</si>
  <si>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</si>
  <si>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</si>
  <si>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</si>
  <si>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</si>
  <si>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</si>
  <si>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</si>
  <si>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</si>
  <si>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</si>
  <si>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</si>
  <si>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</si>
  <si>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</si>
  <si>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</si>
  <si>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</si>
  <si>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</si>
  <si>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</si>
  <si>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</si>
  <si>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</si>
  <si>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</si>
  <si>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</si>
  <si>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</si>
  <si>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</si>
  <si>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</si>
  <si>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</si>
  <si>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</si>
  <si>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</si>
  <si>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</si>
  <si>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</si>
  <si>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</si>
  <si>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</si>
  <si>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</si>
  <si>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</si>
  <si>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</si>
  <si>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</si>
  <si>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</si>
  <si>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</si>
  <si>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</si>
  <si>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</si>
  <si>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</si>
  <si>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</si>
  <si>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</si>
  <si>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</si>
  <si>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</si>
  <si>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</si>
  <si>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</si>
  <si>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</si>
  <si>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</si>
  <si>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</si>
  <si>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</si>
  <si>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</si>
  <si>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</si>
  <si>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</si>
  <si>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</si>
  <si>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</si>
  <si>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</si>
  <si>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</si>
  <si>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</si>
  <si>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</si>
  <si>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</si>
  <si>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</si>
  <si>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</si>
  <si>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</si>
  <si>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</si>
  <si>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</si>
  <si>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</si>
  <si>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</si>
  <si>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</si>
  <si>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</si>
  <si>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</si>
  <si>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</si>
  <si>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</si>
  <si>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</si>
  <si>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</si>
  <si>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</si>
  <si>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</si>
  <si>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</si>
  <si>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</si>
  <si>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</si>
  <si>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</si>
  <si>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</si>
  <si>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</si>
  <si>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</si>
  <si>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</si>
  <si>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</si>
  <si>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</si>
  <si>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</si>
  <si>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</si>
  <si>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</si>
  <si>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</si>
  <si>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</si>
  <si>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</si>
  <si>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</si>
  <si>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</si>
  <si>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</si>
  <si>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</si>
  <si>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</si>
  <si>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</si>
  <si>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</si>
  <si>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</si>
  <si>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</si>
  <si>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</si>
  <si>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</si>
  <si>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</si>
  <si>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</si>
  <si>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</si>
  <si>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</si>
  <si>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</si>
  <si>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</si>
  <si>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</si>
  <si>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</si>
  <si>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</si>
  <si>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</si>
  <si>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</si>
  <si>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</si>
  <si>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</si>
  <si>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</si>
  <si>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</si>
  <si>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</si>
  <si>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</si>
  <si>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</si>
  <si>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</si>
  <si>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</si>
  <si>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</si>
  <si>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</si>
  <si>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</si>
  <si>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</si>
  <si>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</si>
  <si>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</si>
  <si>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</si>
  <si>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</si>
  <si>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</si>
  <si>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</si>
  <si>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</si>
  <si>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</si>
  <si>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</si>
  <si>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</si>
  <si>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</si>
  <si>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</si>
  <si>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</si>
  <si>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</si>
  <si>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</si>
  <si>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</si>
  <si>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</si>
  <si>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</si>
  <si>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</si>
  <si>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</si>
  <si>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</si>
  <si>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</si>
  <si>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</si>
  <si>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</si>
  <si>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</si>
  <si>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</si>
  <si>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</si>
  <si>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</si>
  <si>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</si>
  <si>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</si>
  <si>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</si>
  <si>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</si>
  <si>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</si>
  <si>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</si>
  <si>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</si>
  <si>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</si>
  <si>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</si>
  <si>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</si>
  <si>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</si>
  <si>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</si>
  <si>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</si>
  <si>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</si>
  <si>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</si>
  <si>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</si>
  <si>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</si>
  <si>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</si>
  <si>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</si>
  <si>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</si>
  <si>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</si>
  <si>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</si>
  <si>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</si>
  <si>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</si>
  <si>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</si>
  <si>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</si>
  <si>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</si>
  <si>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</si>
  <si>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</si>
  <si>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</si>
  <si>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</si>
  <si>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</si>
  <si>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</si>
  <si>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</si>
  <si>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</si>
  <si>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</si>
  <si>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</si>
  <si>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</si>
  <si>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</si>
  <si>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</si>
  <si>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</si>
  <si>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</si>
  <si>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</si>
  <si>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</si>
  <si>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</si>
  <si>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</si>
  <si>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</si>
  <si>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</si>
  <si>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</si>
  <si>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</si>
  <si>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</si>
  <si>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</si>
  <si>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</si>
  <si>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</si>
  <si>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</si>
  <si>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</si>
  <si>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</si>
  <si>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</si>
  <si>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</si>
  <si>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</si>
  <si>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</si>
  <si>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</si>
  <si>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</si>
  <si>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</si>
  <si>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</si>
  <si>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</si>
  <si>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</si>
  <si>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</si>
  <si>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</si>
  <si>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</si>
  <si>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</si>
  <si>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</si>
  <si>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</si>
  <si>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</si>
  <si>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</si>
  <si>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</si>
  <si>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</si>
  <si>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</si>
  <si>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</si>
  <si>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</si>
  <si>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</si>
  <si>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</si>
  <si>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</si>
  <si>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</si>
  <si>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</si>
  <si>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</si>
  <si>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</si>
  <si>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</si>
  <si>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</si>
  <si>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</si>
  <si>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</si>
  <si>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</si>
  <si>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</si>
  <si>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</si>
  <si>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</si>
  <si>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</si>
  <si>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</si>
  <si>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</si>
  <si>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</si>
  <si>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</si>
  <si>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</si>
  <si>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</si>
  <si>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</si>
  <si>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</si>
  <si>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</si>
  <si>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</si>
  <si>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</si>
  <si>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</si>
  <si>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</si>
  <si>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</si>
  <si>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</si>
  <si>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</si>
  <si>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</si>
  <si>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</si>
  <si>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</si>
  <si>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</si>
  <si>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</si>
  <si>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</si>
  <si>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</si>
  <si>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</si>
  <si>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</si>
  <si>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</si>
  <si>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</si>
  <si>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</si>
  <si>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</si>
  <si>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</si>
  <si>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</si>
  <si>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</si>
  <si>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</si>
  <si>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</si>
  <si>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</si>
  <si>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</si>
  <si>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</si>
  <si>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</si>
  <si>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</si>
  <si>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</si>
  <si>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</si>
  <si>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</si>
  <si>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</si>
  <si>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</si>
  <si>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</si>
  <si>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</si>
  <si>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</si>
  <si>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</si>
  <si>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</si>
  <si>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</si>
  <si>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</si>
  <si>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</si>
  <si>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</si>
  <si>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</si>
  <si>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</si>
  <si>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</si>
  <si>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</si>
  <si>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</si>
  <si>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</si>
  <si>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</si>
  <si>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</si>
  <si>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</si>
  <si>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</si>
  <si>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</si>
  <si>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</si>
  <si>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</si>
  <si>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</si>
  <si>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</si>
  <si>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</si>
  <si>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</si>
  <si>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</si>
  <si>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</si>
  <si>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</si>
  <si>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</si>
  <si>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</si>
  <si>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</si>
  <si>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</si>
  <si>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</si>
  <si>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</si>
  <si>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</si>
  <si>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</si>
  <si>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</si>
  <si>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</si>
  <si>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</si>
  <si>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</si>
  <si>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</si>
  <si>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</si>
  <si>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</si>
  <si>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</si>
  <si>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</si>
  <si>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</si>
  <si>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</si>
  <si>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</si>
  <si>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</si>
  <si>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</si>
  <si>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</si>
  <si>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</si>
  <si>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</si>
  <si>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</si>
  <si>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</si>
  <si>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</si>
  <si>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</si>
  <si>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</si>
  <si>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</si>
  <si>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</si>
  <si>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</si>
  <si>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</si>
  <si>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</si>
  <si>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</si>
  <si>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</si>
  <si>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</si>
  <si>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</si>
  <si>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</si>
  <si>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</si>
  <si>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</si>
  <si>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</si>
  <si>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</si>
  <si>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</si>
  <si>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</si>
  <si>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</si>
  <si>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</si>
  <si>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</si>
  <si>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</si>
  <si>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</si>
  <si>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</si>
  <si>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</si>
  <si>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</si>
  <si>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</si>
  <si>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</si>
  <si>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</si>
  <si>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</si>
  <si>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</si>
  <si>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</si>
  <si>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</si>
  <si>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</si>
  <si>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</si>
  <si>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</si>
  <si>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</si>
  <si>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</si>
  <si>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</si>
  <si>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</si>
  <si>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</si>
  <si>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</si>
  <si>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</si>
  <si>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</si>
  <si>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</si>
  <si>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</si>
  <si>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</si>
  <si>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</si>
  <si>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</si>
  <si>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</si>
  <si>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</si>
  <si>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</si>
  <si>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</si>
  <si>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</si>
  <si>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</si>
  <si>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</si>
  <si>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</si>
  <si>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</si>
  <si>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</si>
  <si>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</si>
  <si>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</si>
  <si>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</si>
  <si>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</si>
  <si>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</si>
  <si>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</si>
  <si>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</si>
  <si>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</si>
  <si>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</si>
  <si>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</si>
  <si>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</si>
  <si>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</si>
  <si>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</si>
  <si>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</si>
  <si>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</si>
  <si>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</si>
  <si>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</si>
  <si>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</si>
  <si>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</si>
  <si>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</si>
  <si>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</si>
  <si>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</si>
  <si>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</si>
  <si>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</si>
  <si>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</si>
  <si>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</si>
  <si>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</si>
  <si>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</si>
  <si>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</si>
  <si>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</si>
  <si>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</si>
  <si>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</si>
  <si>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</si>
  <si>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</si>
  <si>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</si>
  <si>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</si>
  <si>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</si>
  <si>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</si>
  <si>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</si>
  <si>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</si>
  <si>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</si>
  <si>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</si>
  <si>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</si>
  <si>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</si>
  <si>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</si>
  <si>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</si>
  <si>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</si>
  <si>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</si>
  <si>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</si>
  <si>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</si>
  <si>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</si>
  <si>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</si>
  <si>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</si>
  <si>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</si>
  <si>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</si>
  <si>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</si>
  <si>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</si>
  <si>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</si>
  <si>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</si>
  <si>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</si>
  <si>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</si>
  <si>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</si>
  <si>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</si>
  <si>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</si>
  <si>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</si>
  <si>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</si>
  <si>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</si>
  <si>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</si>
  <si>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</si>
  <si>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</si>
  <si>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</si>
  <si>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</si>
  <si>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</si>
  <si>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</si>
  <si>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</si>
  <si>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</si>
  <si>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</si>
  <si>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</si>
  <si>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</si>
  <si>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</si>
  <si>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</si>
  <si>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</si>
  <si>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</si>
  <si>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</si>
  <si>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</si>
  <si>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</si>
  <si>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</si>
  <si>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</si>
  <si>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</si>
  <si>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</si>
  <si>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</si>
  <si>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</si>
  <si>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</si>
  <si>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</si>
  <si>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</si>
  <si>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</si>
  <si>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</si>
  <si>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</si>
  <si>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</si>
  <si>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</si>
  <si>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</si>
  <si>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</si>
  <si>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</si>
  <si>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</si>
  <si>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</si>
  <si>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</si>
  <si>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</si>
  <si>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</si>
  <si>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</si>
  <si>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</si>
  <si>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</si>
  <si>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</si>
  <si>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</si>
  <si>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</si>
  <si>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</si>
  <si>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</si>
  <si>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</si>
  <si>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</si>
  <si>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</si>
  <si>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</si>
  <si>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</si>
  <si>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</si>
  <si>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</si>
  <si>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</si>
  <si>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</si>
  <si>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</si>
  <si>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</si>
  <si>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</si>
  <si>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</si>
  <si>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</si>
  <si>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</si>
  <si>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</si>
  <si>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</si>
  <si>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</si>
  <si>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</si>
  <si>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</si>
  <si>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</si>
  <si>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</si>
  <si>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</si>
  <si>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</si>
  <si>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</si>
  <si>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</si>
  <si>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</si>
  <si>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</si>
  <si>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</si>
  <si>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</si>
  <si>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</si>
  <si>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</si>
  <si>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</si>
  <si>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</si>
  <si>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</si>
  <si>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</si>
  <si>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</si>
  <si>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</si>
  <si>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</si>
  <si>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</si>
  <si>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</si>
  <si>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</si>
  <si>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</si>
  <si>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</si>
  <si>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</si>
  <si>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</si>
  <si>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</si>
  <si>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</si>
  <si>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</si>
  <si>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</si>
  <si>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</si>
  <si>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</si>
  <si>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</si>
  <si>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</si>
  <si>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</si>
  <si>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</si>
  <si>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</si>
  <si>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</si>
  <si>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</si>
  <si>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</si>
  <si>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</si>
  <si>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</si>
  <si>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</si>
  <si>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</si>
  <si>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</si>
  <si>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</si>
  <si>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</si>
  <si>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</si>
  <si>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</si>
  <si>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</si>
  <si>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</si>
  <si>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</si>
  <si>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</si>
  <si>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</si>
  <si>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</si>
  <si>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</si>
  <si>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</si>
  <si>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</si>
  <si>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</si>
  <si>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</si>
  <si>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</si>
  <si>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</si>
  <si>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</si>
  <si>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</si>
  <si>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</si>
  <si>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</si>
  <si>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</si>
  <si>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</si>
  <si>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</si>
  <si>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</si>
  <si>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</si>
  <si>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</si>
  <si>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</si>
  <si>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</si>
  <si>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</si>
  <si>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</si>
  <si>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</si>
  <si>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</si>
  <si>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</si>
  <si>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</si>
  <si>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</si>
  <si>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</si>
  <si>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</si>
  <si>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</si>
  <si>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</si>
  <si>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</si>
  <si>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</si>
  <si>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</si>
  <si>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</si>
  <si>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</si>
  <si>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</si>
  <si>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</si>
  <si>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</si>
  <si>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</si>
  <si>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</si>
  <si>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</si>
  <si>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</si>
  <si>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</si>
  <si>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</si>
  <si>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</si>
  <si>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</si>
  <si>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</si>
  <si>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</si>
  <si>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</si>
  <si>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</si>
  <si>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</si>
  <si>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</si>
  <si>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</si>
  <si>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</si>
  <si>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</si>
  <si>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</si>
  <si>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</si>
  <si>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</si>
  <si>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</si>
  <si>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</si>
  <si>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</si>
  <si>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</si>
  <si>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</si>
  <si>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</si>
  <si>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</si>
  <si>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</si>
  <si>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</si>
  <si>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</si>
  <si>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</si>
  <si>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</si>
  <si>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</si>
  <si>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</si>
  <si>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</si>
  <si>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</si>
  <si>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</si>
  <si>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</si>
  <si>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</si>
  <si>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</si>
  <si>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</si>
  <si>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</si>
  <si>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</si>
  <si>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</si>
  <si>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</si>
  <si>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</si>
  <si>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</si>
  <si>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</si>
  <si>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</si>
  <si>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</si>
  <si>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</si>
  <si>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</si>
  <si>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</si>
  <si>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</si>
  <si>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</si>
  <si>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</si>
  <si>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</si>
  <si>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</si>
  <si>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</si>
  <si>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</si>
  <si>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</si>
  <si>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</si>
  <si>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</si>
  <si>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</si>
  <si>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</si>
  <si>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</si>
  <si>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</si>
  <si>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</si>
  <si>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</si>
  <si>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</si>
  <si>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</si>
  <si>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</si>
  <si>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</si>
  <si>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</si>
  <si>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</si>
  <si>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</si>
  <si>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</si>
  <si>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</si>
  <si>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</si>
  <si>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</si>
  <si>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</si>
  <si>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</si>
  <si>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</si>
  <si>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</si>
  <si>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</si>
  <si>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</si>
  <si>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</si>
  <si>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</si>
  <si>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</si>
  <si>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</si>
  <si>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</si>
  <si>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</si>
  <si>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</si>
  <si>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</si>
  <si>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</si>
  <si>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</si>
  <si>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</si>
  <si>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</si>
  <si>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</si>
  <si>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</si>
  <si>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</si>
  <si>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</si>
  <si>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</si>
  <si>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</si>
  <si>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</si>
  <si>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</si>
  <si>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</si>
  <si>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</si>
  <si>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</si>
  <si>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</si>
  <si>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</si>
  <si>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</si>
  <si>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</si>
  <si>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</si>
  <si>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</si>
  <si>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</si>
  <si>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</si>
  <si>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</si>
  <si>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</si>
  <si>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</si>
  <si>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</si>
  <si>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</si>
  <si>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</si>
  <si>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</si>
  <si>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</si>
  <si>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</si>
  <si>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</si>
  <si>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</si>
  <si>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</si>
  <si>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</si>
  <si>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</si>
  <si>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</si>
  <si>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</si>
  <si>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</si>
  <si>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</si>
  <si>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</si>
  <si>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</si>
  <si>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</si>
  <si>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</si>
  <si>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</si>
  <si>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</si>
  <si>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</si>
  <si>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</si>
  <si>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</si>
  <si>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</si>
  <si>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</si>
  <si>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</si>
  <si>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</si>
  <si>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</si>
  <si>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</si>
  <si>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</si>
  <si>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</si>
  <si>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</si>
  <si>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</si>
  <si>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</si>
  <si>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</si>
  <si>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</si>
  <si>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</si>
  <si>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</si>
  <si>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</si>
  <si>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</si>
  <si>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</si>
  <si>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</si>
  <si>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</si>
  <si>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</si>
  <si>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</si>
  <si>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</si>
  <si>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</si>
  <si>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</si>
  <si>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</si>
  <si>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</si>
  <si>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</si>
  <si>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</si>
  <si>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</si>
  <si>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</si>
  <si>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</si>
  <si>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</si>
  <si>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</si>
  <si>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</si>
  <si>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</si>
  <si>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</si>
  <si>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</si>
  <si>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</si>
  <si>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</si>
  <si>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</si>
  <si>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</si>
  <si>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</si>
  <si>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</si>
  <si>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</si>
  <si>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</si>
  <si>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</si>
  <si>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</si>
  <si>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</si>
  <si>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</si>
  <si>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</si>
  <si>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</si>
  <si>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</si>
  <si>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</si>
  <si>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</si>
  <si>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</si>
  <si>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</si>
  <si>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</si>
  <si>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</si>
  <si>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</si>
  <si>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</si>
  <si>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</si>
  <si>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</si>
  <si>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</si>
  <si>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</si>
  <si>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</si>
  <si>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</si>
  <si>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</si>
  <si>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</si>
  <si>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</si>
  <si>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</si>
  <si>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</si>
  <si>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</si>
  <si>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</si>
  <si>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</si>
  <si>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</si>
  <si>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</si>
  <si>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</si>
  <si>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</si>
  <si>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</si>
  <si>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</si>
  <si>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</si>
  <si>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</si>
  <si>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</si>
  <si>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</si>
  <si>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</si>
  <si>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</si>
  <si>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</si>
  <si>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</si>
  <si>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</si>
  <si>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</si>
  <si>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</si>
  <si>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</si>
  <si>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</si>
  <si>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</si>
  <si>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</si>
  <si>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</si>
  <si>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</si>
  <si>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</si>
  <si>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</si>
  <si>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</si>
  <si>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</si>
  <si>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</si>
  <si>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</si>
  <si>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</si>
  <si>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</si>
  <si>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</si>
  <si>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</si>
  <si>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</si>
  <si>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</si>
  <si>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</si>
  <si>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</si>
  <si>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</si>
  <si>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</si>
  <si>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</si>
  <si>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</si>
  <si>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</si>
  <si>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</si>
  <si>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</si>
  <si>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</si>
  <si>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</si>
  <si>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</si>
  <si>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</si>
  <si>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</si>
  <si>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</si>
  <si>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</si>
  <si>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</si>
  <si>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</si>
  <si>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</si>
  <si>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</si>
  <si>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</si>
  <si>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</si>
  <si>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</si>
  <si>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</si>
  <si>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</si>
  <si>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</si>
  <si>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</si>
  <si>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</si>
  <si>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</si>
  <si>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</si>
  <si>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</si>
  <si>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</si>
  <si>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</si>
  <si>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</si>
  <si>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</si>
  <si>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</si>
  <si>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</si>
  <si>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</si>
  <si>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</si>
  <si>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</si>
  <si>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</si>
  <si>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</si>
  <si>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</si>
  <si>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</si>
  <si>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</si>
  <si>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</si>
  <si>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</si>
  <si>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</si>
  <si>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</si>
  <si>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</si>
  <si>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</si>
  <si>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</si>
  <si>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</si>
  <si>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</si>
  <si>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</si>
  <si>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</si>
  <si>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</si>
  <si>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</si>
  <si>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</si>
  <si>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</si>
  <si>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</si>
  <si>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</si>
  <si>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</si>
  <si>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</si>
  <si>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</si>
  <si>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</si>
  <si>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</si>
  <si>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</si>
  <si>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</si>
  <si>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</si>
  <si>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</si>
  <si>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</si>
  <si>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</si>
  <si>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</si>
  <si>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</si>
  <si>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</si>
  <si>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</si>
  <si>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</si>
  <si>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</si>
  <si>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</si>
  <si>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</si>
  <si>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</si>
  <si>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</si>
  <si>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</si>
  <si>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</si>
  <si>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</si>
  <si>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</si>
  <si>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</si>
  <si>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</si>
  <si>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</si>
  <si>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</si>
  <si>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</si>
  <si>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</si>
  <si>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</si>
  <si>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</si>
  <si>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</si>
  <si>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</si>
  <si>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</si>
  <si>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</si>
  <si>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</si>
  <si>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</si>
  <si>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</si>
  <si>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</si>
  <si>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</si>
  <si>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</si>
  <si>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</si>
  <si>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</si>
  <si>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</si>
  <si>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</si>
  <si>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</si>
  <si>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</si>
  <si>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</si>
  <si>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</si>
  <si>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</si>
  <si>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</si>
  <si>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</si>
  <si>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</si>
  <si>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</si>
  <si>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</si>
  <si>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</si>
  <si>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</si>
  <si>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</si>
  <si>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</si>
  <si>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</si>
  <si>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</si>
  <si>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</si>
  <si>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</si>
  <si>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</si>
  <si>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</si>
  <si>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</si>
  <si>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</si>
  <si>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</si>
  <si>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</si>
  <si>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</si>
  <si>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</si>
  <si>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</si>
  <si>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</si>
  <si>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</si>
  <si>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</si>
  <si>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</si>
  <si>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</si>
  <si>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</si>
  <si>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</si>
  <si>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</si>
  <si>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</si>
  <si>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</si>
  <si>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</si>
  <si>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</si>
  <si>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</si>
  <si>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</si>
  <si>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</si>
  <si>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</si>
  <si>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</si>
  <si>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</si>
  <si>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</si>
  <si>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</si>
  <si>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</si>
  <si>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</si>
  <si>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</si>
  <si>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</si>
  <si>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</si>
  <si>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</si>
  <si>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</si>
  <si>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</si>
  <si>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</si>
  <si>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</si>
  <si>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</si>
  <si>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</si>
  <si>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</si>
  <si>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</si>
  <si>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</si>
  <si>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</si>
  <si>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</si>
  <si>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</si>
  <si>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</si>
  <si>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</si>
  <si>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</si>
  <si>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</si>
  <si>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</si>
  <si>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</si>
  <si>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</si>
  <si>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</si>
  <si>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</si>
  <si>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</si>
  <si>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</si>
  <si>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</si>
  <si>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</si>
  <si>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</si>
  <si>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</si>
  <si>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</si>
  <si>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</si>
  <si>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</si>
  <si>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</si>
  <si>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</si>
  <si>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</si>
  <si>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</si>
  <si>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</si>
  <si>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</si>
  <si>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</si>
  <si>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</si>
  <si>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</si>
  <si>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</si>
  <si>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</si>
  <si>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</si>
  <si>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</si>
  <si>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</si>
  <si>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</si>
  <si>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</si>
  <si>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</si>
  <si>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</si>
  <si>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</si>
  <si>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</si>
  <si>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</si>
  <si>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</si>
  <si>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</si>
  <si>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</si>
  <si>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</si>
  <si>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</si>
  <si>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</si>
  <si>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</si>
  <si>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</si>
  <si>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</si>
  <si>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</si>
  <si>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</si>
  <si>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</si>
  <si>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</si>
  <si>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</si>
  <si>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</si>
  <si>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</si>
  <si>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</si>
  <si>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</si>
  <si>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</si>
  <si>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</si>
  <si>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</si>
  <si>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</si>
  <si>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</si>
  <si>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</si>
  <si>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</si>
  <si>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</si>
  <si>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</si>
  <si>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</si>
  <si>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</si>
  <si>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</si>
  <si>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</si>
  <si>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</si>
  <si>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</si>
  <si>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</si>
  <si>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</si>
  <si>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</si>
  <si>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</si>
  <si>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</si>
  <si>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</si>
  <si>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</si>
  <si>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</si>
  <si>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</si>
  <si>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</si>
  <si>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</si>
  <si>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</si>
  <si>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</si>
  <si>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</si>
  <si>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</si>
  <si>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</si>
  <si>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</si>
  <si>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</si>
  <si>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</si>
  <si>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</si>
  <si>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</si>
  <si>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</si>
  <si>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</si>
  <si>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</si>
  <si>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</si>
  <si>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</si>
  <si>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</si>
  <si>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</si>
  <si>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</si>
  <si>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</si>
  <si>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</si>
  <si>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</si>
  <si>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</si>
  <si>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</si>
  <si>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</si>
  <si>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</si>
  <si>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</si>
  <si>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</si>
  <si>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</si>
  <si>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</si>
  <si>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</si>
  <si>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</si>
  <si>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</si>
  <si>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</si>
  <si>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</si>
  <si>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</si>
  <si>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</si>
  <si>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</si>
  <si>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</si>
  <si>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</si>
  <si>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</si>
  <si>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</si>
  <si>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</si>
  <si>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</si>
  <si>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</si>
  <si>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</si>
  <si>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</si>
  <si>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</si>
  <si>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</si>
  <si>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</si>
  <si>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</si>
  <si>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</si>
  <si>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</si>
  <si>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</si>
  <si>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</si>
  <si>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</si>
  <si>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</si>
  <si>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</si>
  <si>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</si>
  <si>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</si>
  <si>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</si>
  <si>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</si>
  <si>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</si>
  <si>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</si>
  <si>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</si>
  <si>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</si>
  <si>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</si>
  <si>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</si>
  <si>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</si>
  <si>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</si>
  <si>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</si>
  <si>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</si>
  <si>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</si>
  <si>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</si>
  <si>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</si>
  <si>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</si>
  <si>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</si>
  <si>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</si>
  <si>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</si>
  <si>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</si>
  <si>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</si>
  <si>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</si>
  <si>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</si>
  <si>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</si>
  <si>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</si>
  <si>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</si>
  <si>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</si>
  <si>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</si>
  <si>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</si>
  <si>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</si>
  <si>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</si>
  <si>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</si>
  <si>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</si>
  <si>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</si>
  <si>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</si>
  <si>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</si>
  <si>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</si>
  <si>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</si>
  <si>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</si>
  <si>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</si>
  <si>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</si>
  <si>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</si>
  <si>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</si>
  <si>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</si>
  <si>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</si>
  <si>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</si>
  <si>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</si>
  <si>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</si>
  <si>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</si>
  <si>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</si>
  <si>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</si>
  <si>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</si>
  <si>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</si>
  <si>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</si>
  <si>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</si>
  <si>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</si>
  <si>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</si>
  <si>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</si>
  <si>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</si>
  <si>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</si>
  <si>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</si>
  <si>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</si>
  <si>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</si>
  <si>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</si>
  <si>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</si>
  <si>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</si>
  <si>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</si>
  <si>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</si>
  <si>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</si>
  <si>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</si>
  <si>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</si>
  <si>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</si>
  <si>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</si>
  <si>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</si>
  <si>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</si>
  <si>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</si>
  <si>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</si>
  <si>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</si>
  <si>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</si>
  <si>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</si>
  <si>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</si>
  <si>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</si>
  <si>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</si>
  <si>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</si>
  <si>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</si>
  <si>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</si>
  <si>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</si>
  <si>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</si>
  <si>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</si>
  <si>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</si>
  <si>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</si>
  <si>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</si>
  <si>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</si>
  <si>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</si>
  <si>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</si>
  <si>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</si>
  <si>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</si>
  <si>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</si>
  <si>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</si>
  <si>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</si>
  <si>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</si>
  <si>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</si>
  <si>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</si>
  <si>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</si>
  <si>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</si>
  <si>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</si>
  <si>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</si>
  <si>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</si>
  <si>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</si>
  <si>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</si>
  <si>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</si>
  <si>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</si>
  <si>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</si>
  <si>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</si>
  <si>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</si>
  <si>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</si>
  <si>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</si>
  <si>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</si>
  <si>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</si>
  <si>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</si>
  <si>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</si>
  <si>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</si>
  <si>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</si>
  <si>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</si>
  <si>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</si>
  <si>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</si>
  <si>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</si>
  <si>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</si>
  <si>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</si>
  <si>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</si>
  <si>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</si>
  <si>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</si>
  <si>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</si>
  <si>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</si>
  <si>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</si>
  <si>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</si>
  <si>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</si>
  <si>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</si>
  <si>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</si>
  <si>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</si>
  <si>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</si>
  <si>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</si>
  <si>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</si>
  <si>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</si>
  <si>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</si>
  <si>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</si>
  <si>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</si>
  <si>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</si>
  <si>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</si>
  <si>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</si>
  <si>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</si>
  <si>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</si>
  <si>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</si>
  <si>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</si>
  <si>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</si>
  <si>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</si>
  <si>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</si>
  <si>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</si>
  <si>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</si>
  <si>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</si>
  <si>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</si>
  <si>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</si>
  <si>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</si>
  <si>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</si>
  <si>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</si>
  <si>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</si>
  <si>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</si>
  <si>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</si>
  <si>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</si>
  <si>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</si>
  <si>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</si>
  <si>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</si>
  <si>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</si>
  <si>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</si>
  <si>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</si>
  <si>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</si>
  <si>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</si>
  <si>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</si>
  <si>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</si>
  <si>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</si>
  <si>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</si>
  <si>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</si>
  <si>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</si>
  <si>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</si>
  <si>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</si>
  <si>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</si>
  <si>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</si>
  <si>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</si>
  <si>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</si>
  <si>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</si>
  <si>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</si>
  <si>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</si>
  <si>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</si>
  <si>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</si>
  <si>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</si>
  <si>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</si>
  <si>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</si>
  <si>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</si>
  <si>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</si>
  <si>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</si>
  <si>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</si>
  <si>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</si>
  <si>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</si>
  <si>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</si>
  <si>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</si>
  <si>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</si>
  <si>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</si>
  <si>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</si>
  <si>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</si>
  <si>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</si>
  <si>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</si>
  <si>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</si>
  <si>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</si>
  <si>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</si>
  <si>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</si>
  <si>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</si>
  <si>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</si>
  <si>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</si>
  <si>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</si>
  <si>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</si>
  <si>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</si>
  <si>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</si>
  <si>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</si>
  <si>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</si>
  <si>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</si>
  <si>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</si>
  <si>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</si>
  <si>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</si>
  <si>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</si>
  <si>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</si>
  <si>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</si>
  <si>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</si>
  <si>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</si>
  <si>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</si>
  <si>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</si>
  <si>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</si>
  <si>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</si>
  <si>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</si>
  <si>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</si>
  <si>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</si>
  <si>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</si>
  <si>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</si>
  <si>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</si>
  <si>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</si>
  <si>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</si>
  <si>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</si>
  <si>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</si>
  <si>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</si>
  <si>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</si>
  <si>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</si>
  <si>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</si>
  <si>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</si>
  <si>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</si>
  <si>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</si>
  <si>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</si>
  <si>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</si>
  <si>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</si>
  <si>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</si>
  <si>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</si>
  <si>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</si>
  <si>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</si>
  <si>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</si>
  <si>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</si>
  <si>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</si>
  <si>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</si>
  <si>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</si>
  <si>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</si>
  <si>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</si>
  <si>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</si>
  <si>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</si>
  <si>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</si>
  <si>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</si>
  <si>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</si>
  <si>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</si>
  <si>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</si>
  <si>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</si>
  <si>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</si>
  <si>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</si>
  <si>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</si>
  <si>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</si>
  <si>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</si>
  <si>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</si>
  <si>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</si>
  <si>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</si>
  <si>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</si>
  <si>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</si>
  <si>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</si>
  <si>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</si>
  <si>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</si>
  <si>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</si>
  <si>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</si>
  <si>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</si>
  <si>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</si>
  <si>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</si>
  <si>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</si>
  <si>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</si>
  <si>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</si>
  <si>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</si>
  <si>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</si>
  <si>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</si>
  <si>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</si>
  <si>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</si>
  <si>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</si>
  <si>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</si>
  <si>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</si>
  <si>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</si>
  <si>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</si>
  <si>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</si>
  <si>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</si>
  <si>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</si>
  <si>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</si>
  <si>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</si>
  <si>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</si>
  <si>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</si>
  <si>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</si>
  <si>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</si>
  <si>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</si>
  <si>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</si>
  <si>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</si>
  <si>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</si>
  <si>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</si>
  <si>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</si>
  <si>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</si>
  <si>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</si>
  <si>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</si>
  <si>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</si>
  <si>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</si>
  <si>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</si>
  <si>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</si>
  <si>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</si>
  <si>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</si>
  <si>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</si>
  <si>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</si>
  <si>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</si>
  <si>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</si>
  <si>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</si>
  <si>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</si>
  <si>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</si>
  <si>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</si>
  <si>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</si>
  <si>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</si>
  <si>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</si>
  <si>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</si>
  <si>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</si>
  <si>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</si>
  <si>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</si>
  <si>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</si>
  <si>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</si>
  <si>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</si>
  <si>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</si>
  <si>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</si>
  <si>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</si>
  <si>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</si>
  <si>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</si>
  <si>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</si>
  <si>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</si>
  <si>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</si>
  <si>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</si>
  <si>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</si>
  <si>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</si>
  <si>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</si>
  <si>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</si>
  <si>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</si>
  <si>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</si>
  <si>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</si>
  <si>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</si>
  <si>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</si>
  <si>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</si>
  <si>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</si>
  <si>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</si>
  <si>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</si>
  <si>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</si>
  <si>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</si>
  <si>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</si>
  <si>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</si>
  <si>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</si>
  <si>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</si>
  <si>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</si>
  <si>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</si>
  <si>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</si>
  <si>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</si>
  <si>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</si>
  <si>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</si>
  <si>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</si>
  <si>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</si>
  <si>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</si>
  <si>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</si>
  <si>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</si>
  <si>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</si>
  <si>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</si>
  <si>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</si>
  <si>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</si>
  <si>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</si>
  <si>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</si>
  <si>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</si>
  <si>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</si>
  <si>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</si>
  <si>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</si>
  <si>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</si>
  <si>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</si>
  <si>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</si>
  <si>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</si>
  <si>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</si>
  <si>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</si>
  <si>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</si>
  <si>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</si>
  <si>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</si>
  <si>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</si>
  <si>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</si>
  <si>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</si>
  <si>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</si>
  <si>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</si>
  <si>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</si>
  <si>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</si>
  <si>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</si>
  <si>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</si>
  <si>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</si>
  <si>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</si>
  <si>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</si>
  <si>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</si>
  <si>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</si>
  <si>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</si>
  <si>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</si>
  <si>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</si>
  <si>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</si>
  <si>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</si>
  <si>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</si>
  <si>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</si>
  <si>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</si>
  <si>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</si>
  <si>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</si>
  <si>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</si>
  <si>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</si>
  <si>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</si>
  <si>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</si>
  <si>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</si>
  <si>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</si>
  <si>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</si>
  <si>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</si>
  <si>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</si>
  <si>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</si>
  <si>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</si>
  <si>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</si>
  <si>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</si>
  <si>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</si>
  <si>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</si>
  <si>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</si>
  <si>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</si>
  <si>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</si>
  <si>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</si>
  <si>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</si>
  <si>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</si>
  <si>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</si>
  <si>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</si>
  <si>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</si>
  <si>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</si>
  <si>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</si>
  <si>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</si>
  <si>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</si>
  <si>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</si>
  <si>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</si>
  <si>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</si>
  <si>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</si>
  <si>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</si>
  <si>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</si>
  <si>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</si>
  <si>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</si>
  <si>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</si>
  <si>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</si>
  <si>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</si>
  <si>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</si>
  <si>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</si>
  <si>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</si>
  <si>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</si>
  <si>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</si>
  <si>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</si>
  <si>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</si>
  <si>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</si>
  <si>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</si>
  <si>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</si>
  <si>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</si>
  <si>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</si>
  <si>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</si>
  <si>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</si>
  <si>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</si>
  <si>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</si>
  <si>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</si>
  <si>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</si>
  <si>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</si>
  <si>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</si>
  <si>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</si>
  <si>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</si>
  <si>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</si>
  <si>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</si>
  <si>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</si>
  <si>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</si>
  <si>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</si>
  <si>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</si>
  <si>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</si>
  <si>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</si>
  <si>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</si>
  <si>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</si>
  <si>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</si>
  <si>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</si>
  <si>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</si>
  <si>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</si>
  <si>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</si>
  <si>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</si>
  <si>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</si>
  <si>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</si>
  <si>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</si>
  <si>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</si>
  <si>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</si>
  <si>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</si>
  <si>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</si>
  <si>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</si>
  <si>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</si>
  <si>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</si>
  <si>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</si>
  <si>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</si>
  <si>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</si>
  <si>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</si>
  <si>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</si>
  <si>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</si>
  <si>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</si>
  <si>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</si>
  <si>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</si>
  <si>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</si>
  <si>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</si>
  <si>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</si>
  <si>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</si>
  <si>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</si>
  <si>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</si>
  <si>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</si>
  <si>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</si>
  <si>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</si>
  <si>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</si>
  <si>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</si>
  <si>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</si>
  <si>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</si>
  <si>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</si>
  <si>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</si>
  <si>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</si>
  <si>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</si>
  <si>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</si>
  <si>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</si>
  <si>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</si>
  <si>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</si>
  <si>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</si>
  <si>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</si>
  <si>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</si>
  <si>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</si>
  <si>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</si>
  <si>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</si>
  <si>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</si>
  <si>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</si>
  <si>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</si>
  <si>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</si>
  <si>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</si>
  <si>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</si>
  <si>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</si>
  <si>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</si>
  <si>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</si>
  <si>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</si>
  <si>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</si>
  <si>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</si>
  <si>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</si>
  <si>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</si>
  <si>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</si>
  <si>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</si>
  <si>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</si>
  <si>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</si>
  <si>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</si>
  <si>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</si>
  <si>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</si>
  <si>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</si>
  <si>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</si>
  <si>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</si>
  <si>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</si>
  <si>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</si>
  <si>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</si>
  <si>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</si>
  <si>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</si>
  <si>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</si>
  <si>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</si>
  <si>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</si>
  <si>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</si>
  <si>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</si>
  <si>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</si>
  <si>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</si>
  <si>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</si>
  <si>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</si>
  <si>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</si>
  <si>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</si>
  <si>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</si>
  <si>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</si>
  <si>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</si>
  <si>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</si>
  <si>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</si>
  <si>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</si>
  <si>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</si>
  <si>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</si>
  <si>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</si>
  <si>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</si>
  <si>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</si>
  <si>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</si>
  <si>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</si>
  <si>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</si>
  <si>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</si>
  <si>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</si>
  <si>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</si>
  <si>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</si>
  <si>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</si>
  <si>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</si>
  <si>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</si>
  <si>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</si>
  <si>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</si>
  <si>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</si>
  <si>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</si>
  <si>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</si>
  <si>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</si>
  <si>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</si>
  <si>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</si>
  <si>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</si>
  <si>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</si>
  <si>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</si>
  <si>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</si>
  <si>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</si>
  <si>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</si>
  <si>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</si>
  <si>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</si>
  <si>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</si>
  <si>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</si>
  <si>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</si>
  <si>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</si>
  <si>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</si>
  <si>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</si>
  <si>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</si>
  <si>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</si>
  <si>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</si>
  <si>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</si>
  <si>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</si>
  <si>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</si>
  <si>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</si>
  <si>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</si>
  <si>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</si>
  <si>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</si>
  <si>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</si>
  <si>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</si>
  <si>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</si>
  <si>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</si>
  <si>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</si>
  <si>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</si>
  <si>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</si>
  <si>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</si>
  <si>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</si>
  <si>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</si>
  <si>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</si>
  <si>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</si>
  <si>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</si>
  <si>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</si>
  <si>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</si>
  <si>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</si>
  <si>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</si>
  <si>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</si>
  <si>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</si>
  <si>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</si>
  <si>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</si>
  <si>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</si>
  <si>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</si>
  <si>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</si>
  <si>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</si>
  <si>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</si>
  <si>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</si>
  <si>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</si>
  <si>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</si>
  <si>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</si>
  <si>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</si>
  <si>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</si>
  <si>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</si>
  <si>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</si>
  <si>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</si>
  <si>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</si>
  <si>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</si>
  <si>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</si>
  <si>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</si>
  <si>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</si>
  <si>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</si>
  <si>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</si>
  <si>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</si>
  <si>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</si>
  <si>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</si>
  <si>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</si>
  <si>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</si>
  <si>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</si>
  <si>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</si>
  <si>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</si>
  <si>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</si>
  <si>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</si>
  <si>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</si>
  <si>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</si>
  <si>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</si>
  <si>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</si>
  <si>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</si>
  <si>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</si>
  <si>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</si>
  <si>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</si>
  <si>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</si>
  <si>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</si>
  <si>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</si>
  <si>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</si>
  <si>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</si>
  <si>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</si>
  <si>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</si>
  <si>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</si>
  <si>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</si>
  <si>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</si>
  <si>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</si>
  <si>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</si>
  <si>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</si>
  <si>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</si>
  <si>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</si>
  <si>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</si>
  <si>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</si>
  <si>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</si>
  <si>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</si>
  <si>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</si>
  <si>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</si>
  <si>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</si>
  <si>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</si>
  <si>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</si>
  <si>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</si>
  <si>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</si>
  <si>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</si>
  <si>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</si>
  <si>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</si>
  <si>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</si>
  <si>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</si>
  <si>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</si>
  <si>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</si>
  <si>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</si>
  <si>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</si>
  <si>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</si>
  <si>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</si>
  <si>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</si>
  <si>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</si>
  <si>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</si>
  <si>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</si>
  <si>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</si>
  <si>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</si>
  <si>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</si>
  <si>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</si>
  <si>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</si>
  <si>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</si>
  <si>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</si>
  <si>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</si>
  <si>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</si>
  <si>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</si>
  <si>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</si>
  <si>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</si>
  <si>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</si>
  <si>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</si>
  <si>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</si>
  <si>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</si>
  <si>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</si>
  <si>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</si>
  <si>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</si>
  <si>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</si>
  <si>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</si>
  <si>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</si>
  <si>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</si>
  <si>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</si>
  <si>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</si>
  <si>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</si>
  <si>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</si>
  <si>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</si>
  <si>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</si>
  <si>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</si>
  <si>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</si>
  <si>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</si>
  <si>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</si>
  <si>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</si>
  <si>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</si>
  <si>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</si>
  <si>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</si>
  <si>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</si>
  <si>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</si>
  <si>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</si>
  <si>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</si>
  <si>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</si>
  <si>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</si>
  <si>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</si>
  <si>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</si>
  <si>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</si>
  <si>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</si>
  <si>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</si>
  <si>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</si>
  <si>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</si>
  <si>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</si>
  <si>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</si>
  <si>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</si>
  <si>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</si>
  <si>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</si>
  <si>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</si>
  <si>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</si>
  <si>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</si>
  <si>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</si>
  <si>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</si>
  <si>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</si>
  <si>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</si>
  <si>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</si>
  <si>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</si>
  <si>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</si>
  <si>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</si>
  <si>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</si>
  <si>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</si>
  <si>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</si>
  <si>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</si>
  <si>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</si>
  <si>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</si>
  <si>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</si>
  <si>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</si>
  <si>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</si>
  <si>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</si>
  <si>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</si>
  <si>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</si>
  <si>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</si>
  <si>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</si>
  <si>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</si>
  <si>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</si>
  <si>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</si>
  <si>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</si>
  <si>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</si>
  <si>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</si>
  <si>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</si>
  <si>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</si>
  <si>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</si>
  <si>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</si>
  <si>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</si>
  <si>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</si>
  <si>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</si>
  <si>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</si>
  <si>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</si>
  <si>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</si>
  <si>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</si>
  <si>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</si>
  <si>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</si>
  <si>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</si>
  <si>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</si>
  <si>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</si>
  <si>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</si>
  <si>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</si>
  <si>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</si>
  <si>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</si>
  <si>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</si>
  <si>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</si>
  <si>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</si>
  <si>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</si>
  <si>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</si>
  <si>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</si>
  <si>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</si>
  <si>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</si>
  <si>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</si>
  <si>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</si>
  <si>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</si>
  <si>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</si>
  <si>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</si>
  <si>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</si>
  <si>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</si>
  <si>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</si>
  <si>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</si>
  <si>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</si>
  <si>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</si>
  <si>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</si>
  <si>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</si>
  <si>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</si>
  <si>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</si>
  <si>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</si>
  <si>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</si>
  <si>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</si>
  <si>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</si>
  <si>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</si>
  <si>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</si>
  <si>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</si>
  <si>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</si>
  <si>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</si>
  <si>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</si>
  <si>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</si>
  <si>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</si>
  <si>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</si>
  <si>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</si>
  <si>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</si>
  <si>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</si>
  <si>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</si>
  <si>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</si>
  <si>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</si>
  <si>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</si>
  <si>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</si>
  <si>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</si>
  <si>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</si>
  <si>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</si>
  <si>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</si>
  <si>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</si>
  <si>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</si>
  <si>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</si>
  <si>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</si>
  <si>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</si>
  <si>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</si>
  <si>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</si>
  <si>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</si>
  <si>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</si>
  <si>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</si>
  <si>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</si>
  <si>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</si>
  <si>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</si>
  <si>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</si>
  <si>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</si>
  <si>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</si>
  <si>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</si>
  <si>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</si>
  <si>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</si>
  <si>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</si>
  <si>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</si>
  <si>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</si>
  <si>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</si>
  <si>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</si>
  <si>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</si>
  <si>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</si>
  <si>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</si>
  <si>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</si>
  <si>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</si>
  <si>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</si>
  <si>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</si>
  <si>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</si>
  <si>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</si>
  <si>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</si>
  <si>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</si>
  <si>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</si>
  <si>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</si>
  <si>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</si>
  <si>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</si>
  <si>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</si>
  <si>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</si>
  <si>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</si>
  <si>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</si>
  <si>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</si>
  <si>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</si>
  <si>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</si>
  <si>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</si>
  <si>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</si>
  <si>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</si>
  <si>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</si>
  <si>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</si>
  <si>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</si>
  <si>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</si>
  <si>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</si>
  <si>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</si>
  <si>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</si>
  <si>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</si>
  <si>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</si>
  <si>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</si>
  <si>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</si>
  <si>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</si>
  <si>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</si>
  <si>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</si>
  <si>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</si>
  <si>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</si>
  <si>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</si>
  <si>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</si>
  <si>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</si>
  <si>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</si>
  <si>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</si>
  <si>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</si>
  <si>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</si>
  <si>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</si>
  <si>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</si>
  <si>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</si>
  <si>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</si>
  <si>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</si>
  <si>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</si>
  <si>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</si>
  <si>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</si>
  <si>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</si>
  <si>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</si>
  <si>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</si>
  <si>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</si>
  <si>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</si>
  <si>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</si>
  <si>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</si>
  <si>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</si>
  <si>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</si>
  <si>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</si>
  <si>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</si>
  <si>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</si>
  <si>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</si>
  <si>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</si>
  <si>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</si>
  <si>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</si>
  <si>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</si>
  <si>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</si>
  <si>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</si>
  <si>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</si>
  <si>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</si>
  <si>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</si>
  <si>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</si>
  <si>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</si>
  <si>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</si>
  <si>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</si>
  <si>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</si>
  <si>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</si>
  <si>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</si>
  <si>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</si>
  <si>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</si>
  <si>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</si>
  <si>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</si>
  <si>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</si>
  <si>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</si>
  <si>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</si>
  <si>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</si>
  <si>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</si>
  <si>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</si>
  <si>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</si>
  <si>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</si>
  <si>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</si>
  <si>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</si>
  <si>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</si>
  <si>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</si>
  <si>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</si>
  <si>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</si>
  <si>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</si>
  <si>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</si>
  <si>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</si>
  <si>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</si>
  <si>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</si>
  <si>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</si>
  <si>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</si>
  <si>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</si>
  <si>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</si>
  <si>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</si>
  <si>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</si>
  <si>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</si>
  <si>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</si>
  <si>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</si>
  <si>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</si>
  <si>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</si>
  <si>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</si>
  <si>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</si>
  <si>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</si>
  <si>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</si>
  <si>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</si>
  <si>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</si>
  <si>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</si>
  <si>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</si>
  <si>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</si>
  <si>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</si>
  <si>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</si>
  <si>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</si>
  <si>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</si>
  <si>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</si>
  <si>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</si>
  <si>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</si>
  <si>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</si>
  <si>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</si>
  <si>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</si>
  <si>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</si>
  <si>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</si>
  <si>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</si>
  <si>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</si>
  <si>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</si>
  <si>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</si>
  <si>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</si>
  <si>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</si>
  <si>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</si>
  <si>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</si>
  <si>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</si>
  <si>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</si>
  <si>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</si>
  <si>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</si>
  <si>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</si>
  <si>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</si>
  <si>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</si>
  <si>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</si>
  <si>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</si>
  <si>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</si>
  <si>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</si>
  <si>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</si>
  <si>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</si>
  <si>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</si>
  <si>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</si>
  <si>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</si>
  <si>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</si>
  <si>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</si>
  <si>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</si>
  <si>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</si>
  <si>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</si>
  <si>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</si>
  <si>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</si>
  <si>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</si>
  <si>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</si>
  <si>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</si>
  <si>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</si>
  <si>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</si>
  <si>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</si>
  <si>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</si>
  <si>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</si>
  <si>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</si>
  <si>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</si>
  <si>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</si>
  <si>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</si>
  <si>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</si>
  <si>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</si>
  <si>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</si>
  <si>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</si>
  <si>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</si>
  <si>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</si>
  <si>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</si>
  <si>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</si>
  <si>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</si>
  <si>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</si>
  <si>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</si>
  <si>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</si>
  <si>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</si>
  <si>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</si>
  <si>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</si>
  <si>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</si>
  <si>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</si>
  <si>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</si>
  <si>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</si>
  <si>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</si>
  <si>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</si>
  <si>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</si>
  <si>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</si>
  <si>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</si>
  <si>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</si>
  <si>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</si>
  <si>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</si>
  <si>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</si>
  <si>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</si>
  <si>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</si>
  <si>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</si>
  <si>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</si>
  <si>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</si>
  <si>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</si>
  <si>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</si>
  <si>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</si>
  <si>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</si>
  <si>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</si>
  <si>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</si>
  <si>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</si>
  <si>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</si>
  <si>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</si>
  <si>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</si>
  <si>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</si>
  <si>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</si>
  <si>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</si>
  <si>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</si>
  <si>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</si>
  <si>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</si>
  <si>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</si>
  <si>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</si>
  <si>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</si>
  <si>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</si>
  <si>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</si>
  <si>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</si>
  <si>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</si>
  <si>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</si>
  <si>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</si>
  <si>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</si>
  <si>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</si>
  <si>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</si>
  <si>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</si>
  <si>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</si>
  <si>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</si>
  <si>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</si>
  <si>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</si>
  <si>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</si>
  <si>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</si>
  <si>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</si>
  <si>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</si>
  <si>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</si>
  <si>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</si>
  <si>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</si>
  <si>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</si>
  <si>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</si>
  <si>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</si>
  <si>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</si>
  <si>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</si>
  <si>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</si>
  <si>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</si>
  <si>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</si>
  <si>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</si>
  <si>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</si>
  <si>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</si>
  <si>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</si>
  <si>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</si>
  <si>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</si>
  <si>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</si>
  <si>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</si>
  <si>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</si>
  <si>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</si>
  <si>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</si>
  <si>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</si>
  <si>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</si>
  <si>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</si>
  <si>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</si>
  <si>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</si>
  <si>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</si>
  <si>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</si>
  <si>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</si>
  <si>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</si>
  <si>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</si>
  <si>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</si>
  <si>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</si>
  <si>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</si>
  <si>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</si>
  <si>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</si>
  <si>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</si>
  <si>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</si>
  <si>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</si>
  <si>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</si>
  <si>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</si>
  <si>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</si>
  <si>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</si>
  <si>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</si>
  <si>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</si>
  <si>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</si>
  <si>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</si>
  <si>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</si>
  <si>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</si>
  <si>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</si>
  <si>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</si>
  <si>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</si>
  <si>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</si>
  <si>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</si>
  <si>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</si>
  <si>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</si>
  <si>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</si>
  <si>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</si>
  <si>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</si>
  <si>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</si>
  <si>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</si>
  <si>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</si>
  <si>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</si>
  <si>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</si>
  <si>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</si>
  <si>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</si>
  <si>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</si>
  <si>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</si>
  <si>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</si>
  <si>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</si>
  <si>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</si>
  <si>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</si>
  <si>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</si>
  <si>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</si>
  <si>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</si>
  <si>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</si>
  <si>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</si>
  <si>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</si>
  <si>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</si>
  <si>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</si>
  <si>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</si>
  <si>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</si>
  <si>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</si>
  <si>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</si>
  <si>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</si>
  <si>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</si>
  <si>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</si>
  <si>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</si>
  <si>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</si>
  <si>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</si>
  <si>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</si>
  <si>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</si>
  <si>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</si>
  <si>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</si>
  <si>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</si>
  <si>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</si>
  <si>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</si>
  <si>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</si>
  <si>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</si>
  <si>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</si>
  <si>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</si>
  <si>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</si>
  <si>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</si>
  <si>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</si>
  <si>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</si>
  <si>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</si>
  <si>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</si>
  <si>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</si>
  <si>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</si>
  <si>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</si>
  <si>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</si>
  <si>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</si>
  <si>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</si>
  <si>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</si>
  <si>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</si>
  <si>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</si>
  <si>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</si>
  <si>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</si>
  <si>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</si>
  <si>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</si>
  <si>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</si>
  <si>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</si>
  <si>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</si>
  <si>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</si>
  <si>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</si>
  <si>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</si>
  <si>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</si>
  <si>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</si>
  <si>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</si>
  <si>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</si>
  <si>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</si>
  <si>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</si>
  <si>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</si>
  <si>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</si>
  <si>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</si>
  <si>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</si>
  <si>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</si>
  <si>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</si>
  <si>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</si>
  <si>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</si>
  <si>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</si>
  <si>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</si>
  <si>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</si>
  <si>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</si>
  <si>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</si>
  <si>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</si>
  <si>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</si>
  <si>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</si>
  <si>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</si>
  <si>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</si>
  <si>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</si>
  <si>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</si>
  <si>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</si>
  <si>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</si>
  <si>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</si>
  <si>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</si>
  <si>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</si>
  <si>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</si>
  <si>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</si>
  <si>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</si>
  <si>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</si>
  <si>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</si>
  <si>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</si>
  <si>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</si>
  <si>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</si>
  <si>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</si>
  <si>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</si>
  <si>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</si>
  <si>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</si>
  <si>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</si>
  <si>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</si>
  <si>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</si>
  <si>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</si>
  <si>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</si>
  <si>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</si>
  <si>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</si>
  <si>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</si>
  <si>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</si>
  <si>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</si>
  <si>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</si>
  <si>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</si>
  <si>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</si>
  <si>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</si>
  <si>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</si>
  <si>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</si>
  <si>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</si>
  <si>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</si>
  <si>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</si>
  <si>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</si>
  <si>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</si>
  <si>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</si>
  <si>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</si>
  <si>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</si>
  <si>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</si>
  <si>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</si>
  <si>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</si>
  <si>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</si>
  <si>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</si>
  <si>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</si>
  <si>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</si>
  <si>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</si>
  <si>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</si>
  <si>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</si>
  <si>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</si>
  <si>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</si>
  <si>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</si>
  <si>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</si>
  <si>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</si>
  <si>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</si>
  <si>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</si>
  <si>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</si>
  <si>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</si>
  <si>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</si>
  <si>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</si>
  <si>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</si>
  <si>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</si>
  <si>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</si>
  <si>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</si>
  <si>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</si>
  <si>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</si>
  <si>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</si>
  <si>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</si>
  <si>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</si>
  <si>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</si>
  <si>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</si>
  <si>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</si>
  <si>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</si>
  <si>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</si>
  <si>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</si>
  <si>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</si>
  <si>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</si>
  <si>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</si>
  <si>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</si>
  <si>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</si>
  <si>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</si>
  <si>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</si>
  <si>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</si>
  <si>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</si>
  <si>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</si>
  <si>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</si>
  <si>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</si>
  <si>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</si>
  <si>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</si>
  <si>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</si>
  <si>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</si>
  <si>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</si>
  <si>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</si>
  <si>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</si>
  <si>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</si>
  <si>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</si>
  <si>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</si>
  <si>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</si>
  <si>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</si>
  <si>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</si>
  <si>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</si>
  <si>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</si>
  <si>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</si>
  <si>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</si>
  <si>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</si>
  <si>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</si>
  <si>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</si>
  <si>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</si>
  <si>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</si>
  <si>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</si>
  <si>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</si>
  <si>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</si>
  <si>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</si>
  <si>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</si>
  <si>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</si>
  <si>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</si>
  <si>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</si>
  <si>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</si>
  <si>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</si>
  <si>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</si>
  <si>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</si>
  <si>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</si>
  <si>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</si>
  <si>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</si>
  <si>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</si>
  <si>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</si>
  <si>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</si>
  <si>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</si>
  <si>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</si>
  <si>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</si>
  <si>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</si>
  <si>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</si>
  <si>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</si>
  <si>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</si>
  <si>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</si>
  <si>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</si>
  <si>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</si>
  <si>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</si>
  <si>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</si>
  <si>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</si>
  <si>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</si>
  <si>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</si>
  <si>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</si>
  <si>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</si>
  <si>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</si>
  <si>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</si>
  <si>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</si>
  <si>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</si>
  <si>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</si>
  <si>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</si>
  <si>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</si>
  <si>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</si>
  <si>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</si>
  <si>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</si>
  <si>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</si>
  <si>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</si>
  <si>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</si>
  <si>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</si>
  <si>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</si>
  <si>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</si>
  <si>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</si>
  <si>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</si>
  <si>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</si>
  <si>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</si>
  <si>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</si>
  <si>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</si>
  <si>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</si>
  <si>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</si>
  <si>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</si>
  <si>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</si>
  <si>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</si>
  <si>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</si>
  <si>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</si>
  <si>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</si>
  <si>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</si>
  <si>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</si>
  <si>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</si>
  <si>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</si>
  <si>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</si>
  <si>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</si>
  <si>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</si>
  <si>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</si>
  <si>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</si>
  <si>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</si>
  <si>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</si>
  <si>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</si>
  <si>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</si>
  <si>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</si>
  <si>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</si>
  <si>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</si>
  <si>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</si>
  <si>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</si>
  <si>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</si>
  <si>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</si>
  <si>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</si>
  <si>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</si>
  <si>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</si>
  <si>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</si>
  <si>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</si>
  <si>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</si>
  <si>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</si>
  <si>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</si>
  <si>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</si>
  <si>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</si>
  <si>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</si>
  <si>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</si>
  <si>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</si>
  <si>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</si>
  <si>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</si>
  <si>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</si>
  <si>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</si>
  <si>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</si>
  <si>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</si>
  <si>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</si>
  <si>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</si>
  <si>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</si>
  <si>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</si>
  <si>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</si>
  <si>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</si>
  <si>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</si>
  <si>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</si>
  <si>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</si>
  <si>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</si>
  <si>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</si>
  <si>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</si>
  <si>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</si>
  <si>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</si>
  <si>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</si>
  <si>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</si>
  <si>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</si>
  <si>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</si>
  <si>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</si>
  <si>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</si>
  <si>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</si>
  <si>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</si>
  <si>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</si>
  <si>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</si>
  <si>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</si>
  <si>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</si>
  <si>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</si>
  <si>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</si>
  <si>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</si>
  <si>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</si>
  <si>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</si>
  <si>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</si>
  <si>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</si>
  <si>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</si>
  <si>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</si>
  <si>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</si>
  <si>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</si>
  <si>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</si>
  <si>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</si>
  <si>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</si>
  <si>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</si>
  <si>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</si>
  <si>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</si>
  <si>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</si>
  <si>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</si>
  <si>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</si>
  <si>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</si>
  <si>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</si>
  <si>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</si>
  <si>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</si>
  <si>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</si>
  <si>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</si>
  <si>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</si>
  <si>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</si>
  <si>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</si>
  <si>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</si>
  <si>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</si>
  <si>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</si>
  <si>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</si>
  <si>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</si>
  <si>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</si>
  <si>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</si>
  <si>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</si>
  <si>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</si>
  <si>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</si>
  <si>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</si>
  <si>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</si>
  <si>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</si>
  <si>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</si>
  <si>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</si>
  <si>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</si>
  <si>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</si>
  <si>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</si>
  <si>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</si>
  <si>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</si>
  <si>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</si>
  <si>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</si>
  <si>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</si>
  <si>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</si>
  <si>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</si>
  <si>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</si>
  <si>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</si>
  <si>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</si>
  <si>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</si>
  <si>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</si>
  <si>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</si>
  <si>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</si>
  <si>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</si>
  <si>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</si>
  <si>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</si>
  <si>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</si>
  <si>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</si>
  <si>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</si>
  <si>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</si>
  <si>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</si>
  <si>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</si>
  <si>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</si>
  <si>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</si>
  <si>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</si>
  <si>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</si>
  <si>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</si>
  <si>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</si>
  <si>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</si>
  <si>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</si>
  <si>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</si>
  <si>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</si>
  <si>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</si>
  <si>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</si>
  <si>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</si>
  <si>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</si>
  <si>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</si>
  <si>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</si>
  <si>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</si>
  <si>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</si>
  <si>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</si>
  <si>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</si>
  <si>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</si>
  <si>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</si>
  <si>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</si>
  <si>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</si>
  <si>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</si>
  <si>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</si>
  <si>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</si>
  <si>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</si>
  <si>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</si>
  <si>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</si>
  <si>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</si>
  <si>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</si>
  <si>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</si>
  <si>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</si>
  <si>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</si>
  <si>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</si>
  <si>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</si>
  <si>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</si>
  <si>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</si>
  <si>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</si>
  <si>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</si>
  <si>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</si>
  <si>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</si>
  <si>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</si>
  <si>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</si>
  <si>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</si>
  <si>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</si>
  <si>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</si>
  <si>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</si>
  <si>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</si>
  <si>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</si>
  <si>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</si>
  <si>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</si>
  <si>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</si>
  <si>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</si>
  <si>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</si>
  <si>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</si>
  <si>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</si>
  <si>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</si>
  <si>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</si>
  <si>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</si>
  <si>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</si>
  <si>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</si>
  <si>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</si>
  <si>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</si>
  <si>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</si>
  <si>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</si>
  <si>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</si>
  <si>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</si>
  <si>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</si>
  <si>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</si>
  <si>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</si>
  <si>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</si>
  <si>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</si>
  <si>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</si>
  <si>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</si>
  <si>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</si>
  <si>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</si>
  <si>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</si>
  <si>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</si>
  <si>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</si>
  <si>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</si>
  <si>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</si>
  <si>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</si>
  <si>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</si>
  <si>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</si>
  <si>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</si>
  <si>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</si>
  <si>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</si>
  <si>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</si>
  <si>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</si>
  <si>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</si>
  <si>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</si>
  <si>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</si>
  <si>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</si>
  <si>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</si>
  <si>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</si>
  <si>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</si>
  <si>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</si>
  <si>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</si>
  <si>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</si>
  <si>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</si>
  <si>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</si>
  <si>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</si>
  <si>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</si>
  <si>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</si>
  <si>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</si>
  <si>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</si>
  <si>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</si>
  <si>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</si>
  <si>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</si>
  <si>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</si>
  <si>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</si>
  <si>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</si>
  <si>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</si>
  <si>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</si>
  <si>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</si>
  <si>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</si>
  <si>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</si>
  <si>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</si>
  <si>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</si>
  <si>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</si>
  <si>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</si>
  <si>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</si>
  <si>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</si>
  <si>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</si>
  <si>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</si>
  <si>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</si>
  <si>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</si>
  <si>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</si>
  <si>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</si>
  <si>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</si>
  <si>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</si>
  <si>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</si>
  <si>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</si>
  <si>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</si>
  <si>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</si>
  <si>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</si>
  <si>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</si>
  <si>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</si>
  <si>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</si>
  <si>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</si>
  <si>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</si>
  <si>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</si>
  <si>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</si>
  <si>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</si>
  <si>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</si>
  <si>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</si>
  <si>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</si>
  <si>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</si>
  <si>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</si>
  <si>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</si>
  <si>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</si>
  <si>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</si>
  <si>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</si>
  <si>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</si>
  <si>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</si>
  <si>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</si>
  <si>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</si>
  <si>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</si>
  <si>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</si>
  <si>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</si>
  <si>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</si>
  <si>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</si>
  <si>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</si>
  <si>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</si>
  <si>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</si>
  <si>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</si>
  <si>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</si>
  <si>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</si>
  <si>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</si>
  <si>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</si>
  <si>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</si>
  <si>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</si>
  <si>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</si>
  <si>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</si>
  <si>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</si>
  <si>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</si>
  <si>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</si>
  <si>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</si>
  <si>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</si>
  <si>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</si>
  <si>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</si>
  <si>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</si>
  <si>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</si>
  <si>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</si>
  <si>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</si>
  <si>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</si>
  <si>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</si>
  <si>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</si>
  <si>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</si>
  <si>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</si>
  <si>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</si>
  <si>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</si>
  <si>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</si>
  <si>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</si>
  <si>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</si>
  <si>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</si>
  <si>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</si>
  <si>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</si>
  <si>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</si>
  <si>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</si>
  <si>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</si>
  <si>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</si>
  <si>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</si>
  <si>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</si>
  <si>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</si>
  <si>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</si>
  <si>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</si>
  <si>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</si>
  <si>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</si>
  <si>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</si>
  <si>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</si>
  <si>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</si>
  <si>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</si>
  <si>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</si>
  <si>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</si>
  <si>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</si>
  <si>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</si>
  <si>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</si>
  <si>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</si>
  <si>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</si>
  <si>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</si>
  <si>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</si>
  <si>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</si>
  <si>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</si>
  <si>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</si>
  <si>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</si>
  <si>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</si>
  <si>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</si>
  <si>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</si>
  <si>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</si>
  <si>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</si>
  <si>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</si>
  <si>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</si>
  <si>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</si>
  <si>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</si>
  <si>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</si>
  <si>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</si>
  <si>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</si>
  <si>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</si>
  <si>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</si>
  <si>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</si>
  <si>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</si>
  <si>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</si>
  <si>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</si>
  <si>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</si>
  <si>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</si>
  <si>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</si>
  <si>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</si>
  <si>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</si>
  <si>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</si>
  <si>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</si>
  <si>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</si>
  <si>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</si>
  <si>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</si>
  <si>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</si>
  <si>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</si>
  <si>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</si>
  <si>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</si>
  <si>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</si>
  <si>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</si>
  <si>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</si>
  <si>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</si>
  <si>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</si>
  <si>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</si>
  <si>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</si>
  <si>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</si>
  <si>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</si>
  <si>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</si>
  <si>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</si>
  <si>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</si>
  <si>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</si>
  <si>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</si>
  <si>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</si>
  <si>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</si>
  <si>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</si>
  <si>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</si>
  <si>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</si>
  <si>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</si>
  <si>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</si>
  <si>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</si>
  <si>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</si>
  <si>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</si>
  <si>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</si>
  <si>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</si>
  <si>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</si>
  <si>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</si>
  <si>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</si>
  <si>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</si>
  <si>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</si>
  <si>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</si>
  <si>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</si>
  <si>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</si>
  <si>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</si>
  <si>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</si>
  <si>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</si>
  <si>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</si>
  <si>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</si>
  <si>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</si>
  <si>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</si>
  <si>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</si>
  <si>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</si>
  <si>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</si>
  <si>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</si>
  <si>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</si>
  <si>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</si>
  <si>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</si>
  <si>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</si>
  <si>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</si>
  <si>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</si>
  <si>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</si>
  <si>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</si>
  <si>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</si>
  <si>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</si>
  <si>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</si>
  <si>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</si>
  <si>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</si>
  <si>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</si>
  <si>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</si>
  <si>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</si>
  <si>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</si>
  <si>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</si>
  <si>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</si>
  <si>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</si>
  <si>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</si>
  <si>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</si>
  <si>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</si>
  <si>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</si>
  <si>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</si>
  <si>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</si>
  <si>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</si>
  <si>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</si>
  <si>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</si>
  <si>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</si>
  <si>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</si>
  <si>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</si>
  <si>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</si>
  <si>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</si>
  <si>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</si>
  <si>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</si>
  <si>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</si>
  <si>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</si>
  <si>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</si>
  <si>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</si>
  <si>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</si>
  <si>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</si>
  <si>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</si>
  <si>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</si>
  <si>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</si>
  <si>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</si>
  <si>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</si>
  <si>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</si>
  <si>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</si>
  <si>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</si>
  <si>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</si>
  <si>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</si>
  <si>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</si>
  <si>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</si>
  <si>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</si>
  <si>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</si>
  <si>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</si>
  <si>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</si>
  <si>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</si>
  <si>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</si>
  <si>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</si>
  <si>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</si>
  <si>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</si>
  <si>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</si>
  <si>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</si>
  <si>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</si>
  <si>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</si>
  <si>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</si>
  <si>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</si>
  <si>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</si>
  <si>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</si>
  <si>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</si>
  <si>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</si>
  <si>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</si>
  <si>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</si>
  <si>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</si>
  <si>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</si>
  <si>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</si>
  <si>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</si>
  <si>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</si>
  <si>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</si>
  <si>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</si>
  <si>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</si>
  <si>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</si>
  <si>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</si>
  <si>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</si>
  <si>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</si>
  <si>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</si>
  <si>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</si>
  <si>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</si>
  <si>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</si>
  <si>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</si>
  <si>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</si>
  <si>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</si>
  <si>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</si>
  <si>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</si>
  <si>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</si>
  <si>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</si>
  <si>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</si>
  <si>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</si>
  <si>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</si>
  <si>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</si>
  <si>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</si>
  <si>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</si>
  <si>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</si>
  <si>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</si>
  <si>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</si>
  <si>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</si>
  <si>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</si>
  <si>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</si>
  <si>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</si>
  <si>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</si>
  <si>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</si>
  <si>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</si>
  <si>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</si>
  <si>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</si>
  <si>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</si>
  <si>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</si>
  <si>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</si>
  <si>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</si>
  <si>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</si>
  <si>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</si>
  <si>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</si>
  <si>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</si>
  <si>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</si>
  <si>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</si>
  <si>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</si>
  <si>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</si>
  <si>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</si>
  <si>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</si>
  <si>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</si>
  <si>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</si>
  <si>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</si>
  <si>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</si>
  <si>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</si>
  <si>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</si>
  <si>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</si>
  <si>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</si>
  <si>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</si>
  <si>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</si>
  <si>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</si>
  <si>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</si>
  <si>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</si>
  <si>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</si>
  <si>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</si>
  <si>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</si>
  <si>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</si>
  <si>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</si>
  <si>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</si>
  <si>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</si>
  <si>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</si>
  <si>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</si>
  <si>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</si>
  <si>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</si>
  <si>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</si>
  <si>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</si>
  <si>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</si>
  <si>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</si>
  <si>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</si>
  <si>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</si>
  <si>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</si>
  <si>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</si>
  <si>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</si>
  <si>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</si>
  <si>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</si>
  <si>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</si>
  <si>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</si>
  <si>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</si>
  <si>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</si>
  <si>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</si>
  <si>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</si>
  <si>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</si>
  <si>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</si>
  <si>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</si>
  <si>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</si>
  <si>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</si>
  <si>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</si>
  <si>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</si>
  <si>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</si>
  <si>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</si>
  <si>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</si>
  <si>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</si>
  <si>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</si>
  <si>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</si>
  <si>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</si>
  <si>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</si>
  <si>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</si>
  <si>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</si>
  <si>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</si>
  <si>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</si>
  <si>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</si>
  <si>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</si>
  <si>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</si>
  <si>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</si>
  <si>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</si>
  <si>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</si>
  <si>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</si>
  <si>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</si>
  <si>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</si>
  <si>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</si>
  <si>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</si>
  <si>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</si>
  <si>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</si>
  <si>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</si>
  <si>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</si>
  <si>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</si>
  <si>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</si>
  <si>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</si>
  <si>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</si>
  <si>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</si>
  <si>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</si>
  <si>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</si>
  <si>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</si>
  <si>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</si>
  <si>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</si>
  <si>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</si>
  <si>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</si>
  <si>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</si>
  <si>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</si>
  <si>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</si>
  <si>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</si>
  <si>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</si>
  <si>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</si>
  <si>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</si>
  <si>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</si>
  <si>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</si>
  <si>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</si>
  <si>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</si>
  <si>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</si>
  <si>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</si>
  <si>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</si>
  <si>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</si>
  <si>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</si>
  <si>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</si>
  <si>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</si>
  <si>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</si>
  <si>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</si>
  <si>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</si>
  <si>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</si>
  <si>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</si>
  <si>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</si>
  <si>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</si>
  <si>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</si>
  <si>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</si>
  <si>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</si>
  <si>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</si>
  <si>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</si>
  <si>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</si>
  <si>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</si>
  <si>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</si>
  <si>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</si>
  <si>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</si>
  <si>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</si>
  <si>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</si>
  <si>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</si>
  <si>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</si>
  <si>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</si>
  <si>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</si>
  <si>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</si>
  <si>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</si>
  <si>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</si>
  <si>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</si>
  <si>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</si>
  <si>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</si>
  <si>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</si>
  <si>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</si>
  <si>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</si>
  <si>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</si>
  <si>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</si>
  <si>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</si>
  <si>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</si>
  <si>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</si>
  <si>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</si>
  <si>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</si>
  <si>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</si>
  <si>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</si>
  <si>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</si>
  <si>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</si>
  <si>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</si>
  <si>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</si>
  <si>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</si>
  <si>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</si>
  <si>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</si>
  <si>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</si>
  <si>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</si>
  <si>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</si>
  <si>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</si>
  <si>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</si>
  <si>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</si>
  <si>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</si>
  <si>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</si>
  <si>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</si>
  <si>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</si>
  <si>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</si>
  <si>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</si>
  <si>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</si>
  <si>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</si>
  <si>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</si>
  <si>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</si>
  <si>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</si>
  <si>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</si>
  <si>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</si>
  <si>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</si>
  <si>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</si>
  <si>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</si>
  <si>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</si>
  <si>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</si>
  <si>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</si>
  <si>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</si>
  <si>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</si>
  <si>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</si>
  <si>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</si>
  <si>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</si>
  <si>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</si>
  <si>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</si>
  <si>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</si>
  <si>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</si>
  <si>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</si>
  <si>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</si>
  <si>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</si>
  <si>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</si>
  <si>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</si>
  <si>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</si>
  <si>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</si>
  <si>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</si>
  <si>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</si>
  <si>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</si>
  <si>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</si>
  <si>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</si>
  <si>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</si>
  <si>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</si>
  <si>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</si>
  <si>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</si>
  <si>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</si>
  <si>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</si>
  <si>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</si>
  <si>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</si>
  <si>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</si>
  <si>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</si>
  <si>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</si>
  <si>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</si>
  <si>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</si>
  <si>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</si>
  <si>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</si>
  <si>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</si>
  <si>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</si>
  <si>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</si>
  <si>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</si>
  <si>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</si>
  <si>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</si>
  <si>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</si>
  <si>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</si>
  <si>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</si>
  <si>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</si>
  <si>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</si>
  <si>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</si>
  <si>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</si>
  <si>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</si>
  <si>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</si>
  <si>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</si>
  <si>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</si>
  <si>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</si>
  <si>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</si>
  <si>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</si>
  <si>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</si>
  <si>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</si>
  <si>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</si>
  <si>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</si>
  <si>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</si>
  <si>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</si>
  <si>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</si>
  <si>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</si>
  <si>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</si>
  <si>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</si>
  <si>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</si>
  <si>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</si>
  <si>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</si>
  <si>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</si>
  <si>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</si>
  <si>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</si>
  <si>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</si>
  <si>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</si>
  <si>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</si>
  <si>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</si>
  <si>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</si>
  <si>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</si>
  <si>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</si>
  <si>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</si>
  <si>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</si>
  <si>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</si>
  <si>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</si>
  <si>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</si>
  <si>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</si>
  <si>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</si>
  <si>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</si>
  <si>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</si>
  <si>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</si>
  <si>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</si>
  <si>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</si>
  <si>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</si>
  <si>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</si>
  <si>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</si>
  <si>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</si>
  <si>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</si>
  <si>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</si>
  <si>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</si>
  <si>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</si>
  <si>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</si>
  <si>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</si>
  <si>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</si>
  <si>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</si>
  <si>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</si>
  <si>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</si>
  <si>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</si>
  <si>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</si>
  <si>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</si>
  <si>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</si>
  <si>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</si>
  <si>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</si>
  <si>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</si>
  <si>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</si>
  <si>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</si>
  <si>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</si>
  <si>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</si>
  <si>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</si>
  <si>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</si>
  <si>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</si>
  <si>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</si>
  <si>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</si>
  <si>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</si>
  <si>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</si>
  <si>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</si>
  <si>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</si>
  <si>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</si>
  <si>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</si>
  <si>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</si>
  <si>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</si>
  <si>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</si>
  <si>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</si>
  <si>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</si>
  <si>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</si>
  <si>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</si>
  <si>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</si>
  <si>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</si>
  <si>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</si>
  <si>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</si>
  <si>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</si>
  <si>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</si>
  <si>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</si>
  <si>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</si>
  <si>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</si>
  <si>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</si>
  <si>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</si>
  <si>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</si>
  <si>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</si>
  <si>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</si>
  <si>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</si>
  <si>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</si>
  <si>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</si>
  <si>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</si>
  <si>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</si>
  <si>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</si>
  <si>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</si>
  <si>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</si>
  <si>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</si>
  <si>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</si>
  <si>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</si>
  <si>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</si>
  <si>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</si>
  <si>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</si>
  <si>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</si>
  <si>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</si>
  <si>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</si>
  <si>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</si>
  <si>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</si>
  <si>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</si>
  <si>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</si>
  <si>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</si>
  <si>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</si>
  <si>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</si>
  <si>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</si>
  <si>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</si>
  <si>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</si>
  <si>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</si>
  <si>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</si>
  <si>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</si>
  <si>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</si>
  <si>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</si>
  <si>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</si>
  <si>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</si>
  <si>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</si>
  <si>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</si>
  <si>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</si>
  <si>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</si>
  <si>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</si>
  <si>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</si>
  <si>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</si>
  <si>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</si>
  <si>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</si>
  <si>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</si>
  <si>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</si>
  <si>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</si>
  <si>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</si>
  <si>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</si>
  <si>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</si>
  <si>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</si>
  <si>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</si>
  <si>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</si>
  <si>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</si>
  <si>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</si>
  <si>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</si>
  <si>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</si>
  <si>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</si>
  <si>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</si>
  <si>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</si>
  <si>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</si>
  <si>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</si>
  <si>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</si>
  <si>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</si>
  <si>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</si>
  <si>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</si>
  <si>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</si>
  <si>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</si>
  <si>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</si>
  <si>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</si>
  <si>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</si>
  <si>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</si>
  <si>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</si>
  <si>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</si>
  <si>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</si>
  <si>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</si>
  <si>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</si>
  <si>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</si>
  <si>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</si>
  <si>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</si>
  <si>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</si>
  <si>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</si>
  <si>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</si>
  <si>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</si>
  <si>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</si>
  <si>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</si>
  <si>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</si>
  <si>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</si>
  <si>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</si>
  <si>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</si>
  <si>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</si>
  <si>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</si>
  <si>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</si>
  <si>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</si>
  <si>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</si>
  <si>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</si>
  <si>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</si>
  <si>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</si>
  <si>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</si>
  <si>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</si>
  <si>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</si>
  <si>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</si>
  <si>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</si>
  <si>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</si>
  <si>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</si>
  <si>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</si>
  <si>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</si>
  <si>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</si>
  <si>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</si>
  <si>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</si>
  <si>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</si>
  <si>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</si>
  <si>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</si>
  <si>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</si>
  <si>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</si>
  <si>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</si>
  <si>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</si>
  <si>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</si>
  <si>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</si>
  <si>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</si>
  <si>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</si>
  <si>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</si>
  <si>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</si>
  <si>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</si>
  <si>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</si>
  <si>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</si>
  <si>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</si>
  <si>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</si>
  <si>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</si>
  <si>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</si>
  <si>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</si>
  <si>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</si>
  <si>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</si>
  <si>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</si>
  <si>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</si>
  <si>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</si>
  <si>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</si>
  <si>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</si>
  <si>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</si>
  <si>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</si>
  <si>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</si>
  <si>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</si>
  <si>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</si>
  <si>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</si>
  <si>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</si>
  <si>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</si>
  <si>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</si>
  <si>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</si>
  <si>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</si>
  <si>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</si>
  <si>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</si>
  <si>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</si>
  <si>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</si>
  <si>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</si>
  <si>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</si>
  <si>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</si>
  <si>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</si>
  <si>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</si>
  <si>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</si>
  <si>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</si>
  <si>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</si>
  <si>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</si>
  <si>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</si>
  <si>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</si>
  <si>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</si>
  <si>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</si>
  <si>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</si>
  <si>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</si>
  <si>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</si>
  <si>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</si>
  <si>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</si>
  <si>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</si>
  <si>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</si>
  <si>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</si>
  <si>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</si>
  <si>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</si>
  <si>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</si>
  <si>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</si>
  <si>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</si>
  <si>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</si>
  <si>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</si>
  <si>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</si>
  <si>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</si>
  <si>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</si>
  <si>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</si>
  <si>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</si>
  <si>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</si>
  <si>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</si>
  <si>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</si>
  <si>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</si>
  <si>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</si>
  <si>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</si>
  <si>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</si>
  <si>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</si>
  <si>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</si>
  <si>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</si>
  <si>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</si>
  <si>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</si>
  <si>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</si>
  <si>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</si>
  <si>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</si>
  <si>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</si>
  <si>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</si>
  <si>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</si>
  <si>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</si>
  <si>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</si>
  <si>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</si>
  <si>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</si>
  <si>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</si>
  <si>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</si>
  <si>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</si>
  <si>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</si>
  <si>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</si>
  <si>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</si>
  <si>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</si>
  <si>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</si>
  <si>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</si>
  <si>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</si>
  <si>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</si>
  <si>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</si>
  <si>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</si>
  <si>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</si>
  <si>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</si>
  <si>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</si>
  <si>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</si>
  <si>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</si>
  <si>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</si>
  <si>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</si>
  <si>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</si>
  <si>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</si>
  <si>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</si>
  <si>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</si>
  <si>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</si>
  <si>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</si>
  <si>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</si>
  <si>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</si>
  <si>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</si>
  <si>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</si>
  <si>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</si>
  <si>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</si>
  <si>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</si>
  <si>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</si>
  <si>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</si>
  <si>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</si>
  <si>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</si>
  <si>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</si>
  <si>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</si>
  <si>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</si>
  <si>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</si>
  <si>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</si>
  <si>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</si>
  <si>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</si>
  <si>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</si>
  <si>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</si>
  <si>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</si>
  <si>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</si>
  <si>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</si>
  <si>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</si>
  <si>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</si>
  <si>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</si>
  <si>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</si>
  <si>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</si>
  <si>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</si>
  <si>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</si>
  <si>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</si>
  <si>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</si>
  <si>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</si>
  <si>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</si>
  <si>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</si>
  <si>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</si>
  <si>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</si>
  <si>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</si>
  <si>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</si>
  <si>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</si>
  <si>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</si>
  <si>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</si>
  <si>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</si>
  <si>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</si>
  <si>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</si>
  <si>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</si>
  <si>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</si>
  <si>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</si>
  <si>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</si>
  <si>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</si>
  <si>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</si>
  <si>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</si>
  <si>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</si>
  <si>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</si>
  <si>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</si>
  <si>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</si>
  <si>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</si>
  <si>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</si>
  <si>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</si>
  <si>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</si>
  <si>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</si>
  <si>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</si>
  <si>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</si>
  <si>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</si>
  <si>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</si>
  <si>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</si>
  <si>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</si>
  <si>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</si>
  <si>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</si>
  <si>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</si>
  <si>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</si>
  <si>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</si>
  <si>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</si>
  <si>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</si>
  <si>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</si>
  <si>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</si>
  <si>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</si>
  <si>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</si>
  <si>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</si>
  <si>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</si>
  <si>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</si>
  <si>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</si>
  <si>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</si>
  <si>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</si>
  <si>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</si>
  <si>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</si>
  <si>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</si>
  <si>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</si>
  <si>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</si>
  <si>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</si>
  <si>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</si>
  <si>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</si>
  <si>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</si>
  <si>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</si>
  <si>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</si>
  <si>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</si>
  <si>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</si>
  <si>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</si>
  <si>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</si>
  <si>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</si>
  <si>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</si>
  <si>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</si>
  <si>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</si>
  <si>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</si>
  <si>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</si>
  <si>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</si>
  <si>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</si>
  <si>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</si>
  <si>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</si>
  <si>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</si>
  <si>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</si>
  <si>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</si>
  <si>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</si>
  <si>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</si>
  <si>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</si>
  <si>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</si>
  <si>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</si>
  <si>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</si>
  <si>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</si>
  <si>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</si>
  <si>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</si>
  <si>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</si>
  <si>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</si>
  <si>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</si>
  <si>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</si>
  <si>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</si>
  <si>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</si>
  <si>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</si>
  <si>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</si>
  <si>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</si>
  <si>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</si>
  <si>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</si>
  <si>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</si>
  <si>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</si>
  <si>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</si>
  <si>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</si>
  <si>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</si>
  <si>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</si>
  <si>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</si>
  <si>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</si>
  <si>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</si>
  <si>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</si>
  <si>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</si>
  <si>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</si>
  <si>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</si>
  <si>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</si>
  <si>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</si>
  <si>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</si>
  <si>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</si>
  <si>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</si>
  <si>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</si>
  <si>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</si>
  <si>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</si>
  <si>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</si>
  <si>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</si>
  <si>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</si>
  <si>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</si>
  <si>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</si>
  <si>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</si>
  <si>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</si>
  <si>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</si>
  <si>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</si>
  <si>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</si>
  <si>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</si>
  <si>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</si>
  <si>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</si>
  <si>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</si>
  <si>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</si>
  <si>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</si>
  <si>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</si>
  <si>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</si>
  <si>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</si>
  <si>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</si>
  <si>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</si>
  <si>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</si>
  <si>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</si>
  <si>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</si>
  <si>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</si>
  <si>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</si>
  <si>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</si>
  <si>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</si>
  <si>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</si>
  <si>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</si>
  <si>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</si>
  <si>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</si>
  <si>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</si>
  <si>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</si>
  <si>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</si>
  <si>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</si>
  <si>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</si>
  <si>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</si>
  <si>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</si>
  <si>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</si>
  <si>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</si>
  <si>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</si>
  <si>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</si>
  <si>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</si>
  <si>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</si>
  <si>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</si>
  <si>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</si>
  <si>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</si>
  <si>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</si>
  <si>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</si>
  <si>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</si>
  <si>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</si>
  <si>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</si>
  <si>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</si>
  <si>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</si>
  <si>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</si>
  <si>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</si>
  <si>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</si>
  <si>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</si>
  <si>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</si>
  <si>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</si>
  <si>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</si>
  <si>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</si>
  <si>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</si>
  <si>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</si>
  <si>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</si>
  <si>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</si>
  <si>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</si>
  <si>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</si>
  <si>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</si>
  <si>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</si>
  <si>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</si>
  <si>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</si>
  <si>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</si>
  <si>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</si>
  <si>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</si>
  <si>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</si>
  <si>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</si>
  <si>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</si>
  <si>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</si>
  <si>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</si>
  <si>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</si>
  <si>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</si>
  <si>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</si>
  <si>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</si>
  <si>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</si>
  <si>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</si>
  <si>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</si>
  <si>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</si>
  <si>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</si>
  <si>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</si>
  <si>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</si>
  <si>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</si>
  <si>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</si>
  <si>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</si>
  <si>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</si>
  <si>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</si>
  <si>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</si>
  <si>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</si>
  <si>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</si>
  <si>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</si>
  <si>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</si>
  <si>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</si>
  <si>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</si>
  <si>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</si>
  <si>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</si>
  <si>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</si>
  <si>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</si>
  <si>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</si>
  <si>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</si>
  <si>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</si>
  <si>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</si>
  <si>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</si>
  <si>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</si>
  <si>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</si>
  <si>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</si>
  <si>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</si>
  <si>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</si>
  <si>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</si>
  <si>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</si>
  <si>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</si>
  <si>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</si>
  <si>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</si>
  <si>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</si>
  <si>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</si>
  <si>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</si>
  <si>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</si>
  <si>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</si>
  <si>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</si>
  <si>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</si>
  <si>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</si>
  <si>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</si>
  <si>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</si>
  <si>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</si>
  <si>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</si>
  <si>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</si>
  <si>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</si>
  <si>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</si>
  <si>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</si>
  <si>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</si>
  <si>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</si>
  <si>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</si>
  <si>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</si>
  <si>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</si>
  <si>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</si>
  <si>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</si>
  <si>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</si>
  <si>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</si>
  <si>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</si>
  <si>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</si>
  <si>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</si>
  <si>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</si>
  <si>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</si>
  <si>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</si>
  <si>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</si>
  <si>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</si>
  <si>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</si>
  <si>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</si>
  <si>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</si>
  <si>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</si>
  <si>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</si>
  <si>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</si>
  <si>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</si>
  <si>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</si>
  <si>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</si>
  <si>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</si>
  <si>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</si>
  <si>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</si>
  <si>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</si>
  <si>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</si>
  <si>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</si>
  <si>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</si>
  <si>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</si>
  <si>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</si>
  <si>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</si>
  <si>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</si>
  <si>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</si>
  <si>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</si>
  <si>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</si>
  <si>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</si>
  <si>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</si>
  <si>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</si>
  <si>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</si>
  <si>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</si>
  <si>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</si>
  <si>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</si>
  <si>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</si>
  <si>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</si>
  <si>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</si>
  <si>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</si>
  <si>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</si>
  <si>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</si>
  <si>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</si>
  <si>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</si>
  <si>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</si>
  <si>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</si>
  <si>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</si>
  <si>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</si>
  <si>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</si>
  <si>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</si>
  <si>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</si>
  <si>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</si>
  <si>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</si>
  <si>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</si>
  <si>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</si>
  <si>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</si>
  <si>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</si>
  <si>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</si>
  <si>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</si>
  <si>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</si>
  <si>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</si>
  <si>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</si>
  <si>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</si>
  <si>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</si>
  <si>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</si>
  <si>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</si>
  <si>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</si>
  <si>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</si>
  <si>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</si>
  <si>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</si>
  <si>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</si>
  <si>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</si>
  <si>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</si>
  <si>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</si>
  <si>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</si>
  <si>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</si>
  <si>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</si>
  <si>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</si>
  <si>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</si>
  <si>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</si>
  <si>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</si>
  <si>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</si>
  <si>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</si>
  <si>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</si>
  <si>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</si>
  <si>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</si>
  <si>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</si>
  <si>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</si>
  <si>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</si>
  <si>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</si>
  <si>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</si>
  <si>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</si>
  <si>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</si>
  <si>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</si>
  <si>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</si>
  <si>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</si>
  <si>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</si>
  <si>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</si>
  <si>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</si>
  <si>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</si>
  <si>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</si>
  <si>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</si>
  <si>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</si>
  <si>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</si>
  <si>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</si>
  <si>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</si>
  <si>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</si>
  <si>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</si>
  <si>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</si>
  <si>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</si>
  <si>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</si>
  <si>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</si>
  <si>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</si>
  <si>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</si>
  <si>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</si>
  <si>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</si>
  <si>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</si>
  <si>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</si>
  <si>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</si>
  <si>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</si>
  <si>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</si>
  <si>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</si>
  <si>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</si>
  <si>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</si>
  <si>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</si>
  <si>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</si>
  <si>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</si>
  <si>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</si>
  <si>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</si>
  <si>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</si>
  <si>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</si>
  <si>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</si>
  <si>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</si>
  <si>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</si>
  <si>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</si>
  <si>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</si>
  <si>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</si>
  <si>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</si>
  <si>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</si>
  <si>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</si>
  <si>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</si>
  <si>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</si>
  <si>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</si>
  <si>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</si>
  <si>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</si>
  <si>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</si>
  <si>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</si>
  <si>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</si>
  <si>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</si>
  <si>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</si>
  <si>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</si>
  <si>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</si>
  <si>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</si>
  <si>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</si>
  <si>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</si>
  <si>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</si>
  <si>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</si>
  <si>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</si>
  <si>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</si>
  <si>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</si>
  <si>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</si>
  <si>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</si>
  <si>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</si>
  <si>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</si>
  <si>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</si>
  <si>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</si>
  <si>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</si>
  <si>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</si>
  <si>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</si>
  <si>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</si>
  <si>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</si>
  <si>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</si>
  <si>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</si>
  <si>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</si>
  <si>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</si>
  <si>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</si>
  <si>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</si>
  <si>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</si>
  <si>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</si>
  <si>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</si>
  <si>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</si>
  <si>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</si>
  <si>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</si>
  <si>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</si>
  <si>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</si>
  <si>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</si>
  <si>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</si>
  <si>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</si>
  <si>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</si>
  <si>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</si>
  <si>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</si>
  <si>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</si>
  <si>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</si>
  <si>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</si>
  <si>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</si>
  <si>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</si>
  <si>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</si>
  <si>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</si>
  <si>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</si>
  <si>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</si>
  <si>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</si>
  <si>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</si>
  <si>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</si>
  <si>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</si>
  <si>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</si>
  <si>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</si>
  <si>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</si>
  <si>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</si>
  <si>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</si>
  <si>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</si>
  <si>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</si>
  <si>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</si>
  <si>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</si>
  <si>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</si>
  <si>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</si>
  <si>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</si>
  <si>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</si>
  <si>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</si>
  <si>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</si>
  <si>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</si>
  <si>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</si>
  <si>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</si>
  <si>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</si>
  <si>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</si>
  <si>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</si>
  <si>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</si>
  <si>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</si>
  <si>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</si>
  <si>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</si>
  <si>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</si>
  <si>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</si>
  <si>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</si>
  <si>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</si>
  <si>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</si>
  <si>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</si>
  <si>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</si>
  <si>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</si>
  <si>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</si>
  <si>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</si>
  <si>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</si>
  <si>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</si>
  <si>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</si>
  <si>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</si>
  <si>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</si>
  <si>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</si>
  <si>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</si>
  <si>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</si>
  <si>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</si>
  <si>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</si>
  <si>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</si>
  <si>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</si>
  <si>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</si>
  <si>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</si>
  <si>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</si>
  <si>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</si>
  <si>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</si>
  <si>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</si>
  <si>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</si>
  <si>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</si>
  <si>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</si>
  <si>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</si>
  <si>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</si>
  <si>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</si>
  <si>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</si>
  <si>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</si>
  <si>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</si>
  <si>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</si>
  <si>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</si>
  <si>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</si>
  <si>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</si>
  <si>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</si>
  <si>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</si>
  <si>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</si>
  <si>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</si>
  <si>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</si>
  <si>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</si>
  <si>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</si>
  <si>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</si>
  <si>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</si>
  <si>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</si>
  <si>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</si>
  <si>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</si>
  <si>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</si>
  <si>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</si>
  <si>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</si>
  <si>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</si>
  <si>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</si>
  <si>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</si>
  <si>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</si>
  <si>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</si>
  <si>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</si>
  <si>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</si>
  <si>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</si>
  <si>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</si>
  <si>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</si>
  <si>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</si>
  <si>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</si>
  <si>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</si>
  <si>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</si>
  <si>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</si>
  <si>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</si>
  <si>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</si>
  <si>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</si>
  <si>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</si>
  <si>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</si>
  <si>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</si>
  <si>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</si>
  <si>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</si>
  <si>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</si>
  <si>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</si>
  <si>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</si>
  <si>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</si>
  <si>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</si>
  <si>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</si>
  <si>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</si>
  <si>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</si>
  <si>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</si>
  <si>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</si>
  <si>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</si>
  <si>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</si>
  <si>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</si>
  <si>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</si>
  <si>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</si>
  <si>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</si>
  <si>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</si>
  <si>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</si>
  <si>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</si>
  <si>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</si>
  <si>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</si>
  <si>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</si>
  <si>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</si>
  <si>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</si>
  <si>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</si>
  <si>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</si>
  <si>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</si>
  <si>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</si>
  <si>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</si>
  <si>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</si>
  <si>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</si>
  <si>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</si>
  <si>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</si>
  <si>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</si>
  <si>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</si>
  <si>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</si>
  <si>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</si>
  <si>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</si>
  <si>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</si>
  <si>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</si>
  <si>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</si>
  <si>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</si>
  <si>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</si>
  <si>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</si>
  <si>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</si>
  <si>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</si>
  <si>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</si>
  <si>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</si>
  <si>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</si>
  <si>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</si>
  <si>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</si>
  <si>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</si>
  <si>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</si>
  <si>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</si>
  <si>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</si>
  <si>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</si>
  <si>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</si>
  <si>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</si>
  <si>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</si>
  <si>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</si>
  <si>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</si>
  <si>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</si>
  <si>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</si>
  <si>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</si>
  <si>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</si>
  <si>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</si>
  <si>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</si>
  <si>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</si>
  <si>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</si>
  <si>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</si>
  <si>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</si>
  <si>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</si>
  <si>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</si>
  <si>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</si>
  <si>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</si>
  <si>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</si>
  <si>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</si>
  <si>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</si>
  <si>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</si>
  <si>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</si>
  <si>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</si>
  <si>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</si>
  <si>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</si>
  <si>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</si>
  <si>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</si>
  <si>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</si>
  <si>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</si>
  <si>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</si>
  <si>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</si>
  <si>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</si>
  <si>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</si>
  <si>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</si>
  <si>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</si>
  <si>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</si>
  <si>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</si>
  <si>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</si>
  <si>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</si>
  <si>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</si>
  <si>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</si>
  <si>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</si>
  <si>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</si>
  <si>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</si>
  <si>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</si>
  <si>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</si>
  <si>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</si>
  <si>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</si>
  <si>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</si>
  <si>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</si>
  <si>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</si>
  <si>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</si>
  <si>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</si>
  <si>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</si>
  <si>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</si>
  <si>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</si>
  <si>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</si>
  <si>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</si>
  <si>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</si>
  <si>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</si>
  <si>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</si>
  <si>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</si>
  <si>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</si>
  <si>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</si>
  <si>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</si>
  <si>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</si>
  <si>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</si>
  <si>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</si>
  <si>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</si>
  <si>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</si>
  <si>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</si>
  <si>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</si>
  <si>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</si>
  <si>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</si>
  <si>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</si>
  <si>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</si>
  <si>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</si>
  <si>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</si>
  <si>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</si>
  <si>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</si>
  <si>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</si>
  <si>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</si>
  <si>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</si>
  <si>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</si>
  <si>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</si>
  <si>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</si>
  <si>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</si>
  <si>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</si>
  <si>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</si>
  <si>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</si>
  <si>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</si>
  <si>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</si>
  <si>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</si>
  <si>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</si>
  <si>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</si>
  <si>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</si>
  <si>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</si>
  <si>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</si>
  <si>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</si>
  <si>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</si>
  <si>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</si>
  <si>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</si>
  <si>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</si>
  <si>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</si>
  <si>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</si>
  <si>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</si>
  <si>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</si>
  <si>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</si>
  <si>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</si>
  <si>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</si>
  <si>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</si>
  <si>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</si>
  <si>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</si>
  <si>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</si>
  <si>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</si>
  <si>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</si>
  <si>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</si>
  <si>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</si>
  <si>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</si>
  <si>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</si>
  <si>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</si>
  <si>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</si>
  <si>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</si>
  <si>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</si>
  <si>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</si>
  <si>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</si>
  <si>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</si>
  <si>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</si>
  <si>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</si>
  <si>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</si>
  <si>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</si>
  <si>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</si>
  <si>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</si>
  <si>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</si>
  <si>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</si>
  <si>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</si>
  <si>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</si>
  <si>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</si>
  <si>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</si>
  <si>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</si>
  <si>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</si>
  <si>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</si>
  <si>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</si>
  <si>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</si>
  <si>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</si>
  <si>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</si>
  <si>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</si>
  <si>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</si>
  <si>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</si>
  <si>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</si>
  <si>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</si>
  <si>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</si>
  <si>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</si>
  <si>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</si>
  <si>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</si>
  <si>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</si>
  <si>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</si>
  <si>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</si>
  <si>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</si>
  <si>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</si>
  <si>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</si>
  <si>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</si>
  <si>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</si>
  <si>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</si>
  <si>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</si>
  <si>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</si>
  <si>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</si>
  <si>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</si>
  <si>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</si>
  <si>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</si>
  <si>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</si>
  <si>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</si>
  <si>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</si>
  <si>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</si>
  <si>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</si>
  <si>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</si>
  <si>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</si>
  <si>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</si>
  <si>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</si>
  <si>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</si>
  <si>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</si>
  <si>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</si>
  <si>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</si>
  <si>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</si>
  <si>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</si>
  <si>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</si>
  <si>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</si>
  <si>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</si>
  <si>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</si>
  <si>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</si>
  <si>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</si>
  <si>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</si>
  <si>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</si>
  <si>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</si>
  <si>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</si>
  <si>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</si>
  <si>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</si>
  <si>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</si>
  <si>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</si>
  <si>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</si>
  <si>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</si>
  <si>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</si>
  <si>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</si>
  <si>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</si>
  <si>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</si>
  <si>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</si>
  <si>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</si>
  <si>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</si>
  <si>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</si>
  <si>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</si>
  <si>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</si>
  <si>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</si>
  <si>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</si>
  <si>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</si>
  <si>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</si>
  <si>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</si>
  <si>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</si>
  <si>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</si>
  <si>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</si>
  <si>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</si>
  <si>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</si>
  <si>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</si>
  <si>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</si>
  <si>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</si>
  <si>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</si>
  <si>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</si>
  <si>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</si>
  <si>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</si>
  <si>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</si>
  <si>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</si>
  <si>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</si>
  <si>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</si>
  <si>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</si>
  <si>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</si>
  <si>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</si>
  <si>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</si>
  <si>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</si>
  <si>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</si>
  <si>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</si>
  <si>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</si>
  <si>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</si>
  <si>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</si>
  <si>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</si>
  <si>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</si>
  <si>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</si>
  <si>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</si>
  <si>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</si>
  <si>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</si>
  <si>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</si>
  <si>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</si>
  <si>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</si>
  <si>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</si>
  <si>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</si>
  <si>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</si>
  <si>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</si>
  <si>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</si>
  <si>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</si>
  <si>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</si>
  <si>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</si>
  <si>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</si>
  <si>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</si>
  <si>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</si>
  <si>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</si>
  <si>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</si>
  <si>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</si>
  <si>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</si>
  <si>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</si>
  <si>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</si>
  <si>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</si>
  <si>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</si>
  <si>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</si>
  <si>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</si>
  <si>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</si>
  <si>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</si>
  <si>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</si>
  <si>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</si>
  <si>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</si>
  <si>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</si>
  <si>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</si>
  <si>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</si>
  <si>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</si>
  <si>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</si>
  <si>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</si>
  <si>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</si>
  <si>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</si>
  <si>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</si>
  <si>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</si>
  <si>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</si>
  <si>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</si>
  <si>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</si>
  <si>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</si>
  <si>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</si>
  <si>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</si>
  <si>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</si>
  <si>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</si>
  <si>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</si>
  <si>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</si>
  <si>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</si>
  <si>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</si>
  <si>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</si>
  <si>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</si>
  <si>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</si>
  <si>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</si>
  <si>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</si>
  <si>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</si>
  <si>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</si>
  <si>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</si>
  <si>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</si>
  <si>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</si>
  <si>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</si>
  <si>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</si>
  <si>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</si>
  <si>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</si>
  <si>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</si>
  <si>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</si>
  <si>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</si>
  <si>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</si>
  <si>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</si>
  <si>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</si>
  <si>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</si>
  <si>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</si>
  <si>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</si>
  <si>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</si>
  <si>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</si>
  <si>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</si>
  <si>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</si>
  <si>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</si>
  <si>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</si>
  <si>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</si>
  <si>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</si>
  <si>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</si>
  <si>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</si>
  <si>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</si>
  <si>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</si>
  <si>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</si>
  <si>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</si>
  <si>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</si>
  <si>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</si>
  <si>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</si>
  <si>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</si>
  <si>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</si>
  <si>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</si>
  <si>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</si>
  <si>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</si>
  <si>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</si>
  <si>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</si>
  <si>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</si>
  <si>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</si>
  <si>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</si>
  <si>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</si>
  <si>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</si>
  <si>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</si>
  <si>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</si>
  <si>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</si>
  <si>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</si>
  <si>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</si>
  <si>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</si>
  <si>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</si>
  <si>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</si>
  <si>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</si>
  <si>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</si>
  <si>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</si>
  <si>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</si>
  <si>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</si>
  <si>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</si>
  <si>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</si>
  <si>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</si>
  <si>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</si>
  <si>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</si>
  <si>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</si>
  <si>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</si>
  <si>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</si>
  <si>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</si>
  <si>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</si>
  <si>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</si>
  <si>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</si>
  <si>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</si>
  <si>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</si>
  <si>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</si>
  <si>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</si>
  <si>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</si>
  <si>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</si>
  <si>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</si>
  <si>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</si>
  <si>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</si>
  <si>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</si>
  <si>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</si>
  <si>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</si>
  <si>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</si>
  <si>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</si>
  <si>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</si>
  <si>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</si>
  <si>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</si>
  <si>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</si>
  <si>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</si>
  <si>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</si>
  <si>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</si>
  <si>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</si>
  <si>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</si>
  <si>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</si>
  <si>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</si>
  <si>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</si>
  <si>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</si>
  <si>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</si>
  <si>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</si>
  <si>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</si>
  <si>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</si>
  <si>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</si>
  <si>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</si>
  <si>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</si>
  <si>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</si>
  <si>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</si>
  <si>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</si>
  <si>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</si>
  <si>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</si>
  <si>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</si>
  <si>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</si>
  <si>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</si>
  <si>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</si>
  <si>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</si>
  <si>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</si>
  <si>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</si>
  <si>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</si>
  <si>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</si>
  <si>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</si>
  <si>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</si>
  <si>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</si>
  <si>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</si>
  <si>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</si>
  <si>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</si>
  <si>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</si>
  <si>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</si>
  <si>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</si>
  <si>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</si>
  <si>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</si>
  <si>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</si>
  <si>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</si>
  <si>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</si>
  <si>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</si>
  <si>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</si>
  <si>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</si>
  <si>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</si>
  <si>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</si>
  <si>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</si>
  <si>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</si>
  <si>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</si>
  <si>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</si>
  <si>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</si>
  <si>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</si>
  <si>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</si>
  <si>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</si>
  <si>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</si>
  <si>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</si>
  <si>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</si>
  <si>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</si>
  <si>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</si>
  <si>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</si>
  <si>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</si>
  <si>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</si>
  <si>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</si>
  <si>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</si>
  <si>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</si>
  <si>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</si>
  <si>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</si>
  <si>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</si>
  <si>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</si>
  <si>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</si>
  <si>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</si>
  <si>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</si>
  <si>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</si>
  <si>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</si>
  <si>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</si>
  <si>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</si>
  <si>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</si>
  <si>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</si>
  <si>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</si>
  <si>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</si>
  <si>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</si>
  <si>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</si>
  <si>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</si>
  <si>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</si>
  <si>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</si>
  <si>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</si>
  <si>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</si>
  <si>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</si>
  <si>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</si>
  <si>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</si>
  <si>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</si>
  <si>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</si>
  <si>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</si>
  <si>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</si>
  <si>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</si>
  <si>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</si>
  <si>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</si>
  <si>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</si>
  <si>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</si>
  <si>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</si>
  <si>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</si>
  <si>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</si>
  <si>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</si>
  <si>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</si>
  <si>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</si>
  <si>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</si>
  <si>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</si>
  <si>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</si>
  <si>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</si>
  <si>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</si>
  <si>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</si>
  <si>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</si>
  <si>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</si>
  <si>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</si>
  <si>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</si>
  <si>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</si>
  <si>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</si>
  <si>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</si>
  <si>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</si>
  <si>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</si>
  <si>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</si>
  <si>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</si>
  <si>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</si>
  <si>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</si>
  <si>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</si>
  <si>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</si>
  <si>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</si>
  <si>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</si>
  <si>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</si>
  <si>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</si>
  <si>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</si>
  <si>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</si>
  <si>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</si>
  <si>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</si>
  <si>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</si>
  <si>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</si>
  <si>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</si>
  <si>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</si>
  <si>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</si>
  <si>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</si>
  <si>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</si>
  <si>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</si>
  <si>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</si>
  <si>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</si>
  <si>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</si>
  <si>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</si>
  <si>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</si>
  <si>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</si>
  <si>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</si>
  <si>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</si>
  <si>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</si>
  <si>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</si>
  <si>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</si>
  <si>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</si>
  <si>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</si>
  <si>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</si>
  <si>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</si>
  <si>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</si>
  <si>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</si>
  <si>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</si>
  <si>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</si>
  <si>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</si>
  <si>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</si>
  <si>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</si>
  <si>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</si>
  <si>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</si>
  <si>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</si>
  <si>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</si>
  <si>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</si>
  <si>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</si>
  <si>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</si>
  <si>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</si>
  <si>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</si>
  <si>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</si>
  <si>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</si>
  <si>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</si>
  <si>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</si>
  <si>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</si>
  <si>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</si>
  <si>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</si>
  <si>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</si>
  <si>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</si>
  <si>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</si>
  <si>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</si>
  <si>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</si>
  <si>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</si>
  <si>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</si>
  <si>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</si>
  <si>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</si>
  <si>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</si>
  <si>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</si>
  <si>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</si>
  <si>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</si>
  <si>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</si>
  <si>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</si>
  <si>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</si>
  <si>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</si>
  <si>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</si>
  <si>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</si>
  <si>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</si>
  <si>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</si>
  <si>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</si>
  <si>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</si>
  <si>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</si>
  <si>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</si>
  <si>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</si>
  <si>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</si>
  <si>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</si>
  <si>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</si>
  <si>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</si>
  <si>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</si>
  <si>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</si>
  <si>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</si>
  <si>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</si>
  <si>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</si>
  <si>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</si>
  <si>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</si>
  <si>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</si>
  <si>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</si>
  <si>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</si>
  <si>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</si>
  <si>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</si>
  <si>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</si>
  <si>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</si>
  <si>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</si>
  <si>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</si>
  <si>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</si>
  <si>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</si>
  <si>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</si>
  <si>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</si>
  <si>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</si>
  <si>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</si>
  <si>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</si>
  <si>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</si>
  <si>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</si>
  <si>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</si>
  <si>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</si>
  <si>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</si>
  <si>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</si>
  <si>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</si>
  <si>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</si>
  <si>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</si>
  <si>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</si>
  <si>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</si>
  <si>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</si>
  <si>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</si>
  <si>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</si>
  <si>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</si>
  <si>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</si>
  <si>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</si>
  <si>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</si>
  <si>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</si>
  <si>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</si>
  <si>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</si>
  <si>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</si>
  <si>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</si>
  <si>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</si>
  <si>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</si>
  <si>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</si>
  <si>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</si>
  <si>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</si>
  <si>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</si>
  <si>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</si>
  <si>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</si>
  <si>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</si>
  <si>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</si>
  <si>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</si>
  <si>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</si>
  <si>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</si>
  <si>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</si>
  <si>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</si>
  <si>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</si>
  <si>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</si>
  <si>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</si>
  <si>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</si>
  <si>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</si>
  <si>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</si>
  <si>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</si>
  <si>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</si>
  <si>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</si>
  <si>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</si>
  <si>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</si>
  <si>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</si>
  <si>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</si>
  <si>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</si>
  <si>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</si>
  <si>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</si>
  <si>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</si>
  <si>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</si>
  <si>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</si>
  <si>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</si>
  <si>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</si>
  <si>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</si>
  <si>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</si>
  <si>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</si>
  <si>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</si>
  <si>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</si>
  <si>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</si>
  <si>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</si>
  <si>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</si>
  <si>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</si>
  <si>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</si>
  <si>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</si>
  <si>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</si>
  <si>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</si>
  <si>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</si>
  <si>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</si>
  <si>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</si>
  <si>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</si>
  <si>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</si>
  <si>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</si>
  <si>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</si>
  <si>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</si>
  <si>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</si>
  <si>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</si>
  <si>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</si>
  <si>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</si>
  <si>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</si>
  <si>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</si>
  <si>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</si>
  <si>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</si>
  <si>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</si>
  <si>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</si>
  <si>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</si>
  <si>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</si>
  <si>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</si>
  <si>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</si>
  <si>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</si>
  <si>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</si>
  <si>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</si>
  <si>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</si>
  <si>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</si>
  <si>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</si>
  <si>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</si>
  <si>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</si>
  <si>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</si>
  <si>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</si>
  <si>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</si>
  <si>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</si>
  <si>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</si>
  <si>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</si>
  <si>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</si>
  <si>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</si>
  <si>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</si>
  <si>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</si>
  <si>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</si>
  <si>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</si>
  <si>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</si>
  <si>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</si>
  <si>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</si>
  <si>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</si>
  <si>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</si>
  <si>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</si>
  <si>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</si>
  <si>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</si>
  <si>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</si>
  <si>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</si>
  <si>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</si>
  <si>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</si>
  <si>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</si>
  <si>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</si>
  <si>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</si>
  <si>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</si>
  <si>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</si>
  <si>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</si>
  <si>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</si>
  <si>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</si>
  <si>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</si>
  <si>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</si>
  <si>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</si>
  <si>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</si>
  <si>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</si>
  <si>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</si>
  <si>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</si>
  <si>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</si>
  <si>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</si>
  <si>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</si>
  <si>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</si>
  <si>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</si>
  <si>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</si>
  <si>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</si>
  <si>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</si>
  <si>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</si>
  <si>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</si>
  <si>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</si>
  <si>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</si>
  <si>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</si>
  <si>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</si>
  <si>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</si>
  <si>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</si>
  <si>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</si>
  <si>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</si>
  <si>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</si>
  <si>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</si>
  <si>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</si>
  <si>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</si>
  <si>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</si>
  <si>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</si>
  <si>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</si>
  <si>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</si>
  <si>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</si>
  <si>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</si>
  <si>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</si>
  <si>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</si>
  <si>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</si>
  <si>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</si>
  <si>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</si>
  <si>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</si>
  <si>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</si>
  <si>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</si>
  <si>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</si>
  <si>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</si>
  <si>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</si>
  <si>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</si>
  <si>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</si>
  <si>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</si>
  <si>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</si>
  <si>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</si>
  <si>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</si>
  <si>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</si>
  <si>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</si>
  <si>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</si>
  <si>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</si>
  <si>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</si>
  <si>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</si>
  <si>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</si>
  <si>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</si>
  <si>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</si>
  <si>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</si>
  <si>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</si>
  <si>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</si>
  <si>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</si>
  <si>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</si>
  <si>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</si>
  <si>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</si>
  <si>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</si>
  <si>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</si>
  <si>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</si>
  <si>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</si>
  <si>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</si>
  <si>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</si>
  <si>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</si>
  <si>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</si>
  <si>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</si>
  <si>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</si>
  <si>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</si>
  <si>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</si>
  <si>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</si>
  <si>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</si>
  <si>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</si>
  <si>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</si>
  <si>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</si>
  <si>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</si>
  <si>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</si>
  <si>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</si>
  <si>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</si>
  <si>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</si>
  <si>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</si>
  <si>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</si>
  <si>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</si>
  <si>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</si>
  <si>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</si>
  <si>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</si>
  <si>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</si>
  <si>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</si>
  <si>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</si>
  <si>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</si>
  <si>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</si>
  <si>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</si>
  <si>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</si>
  <si>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</si>
  <si>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</si>
  <si>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</si>
  <si>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</si>
  <si>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</si>
  <si>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</si>
  <si>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</si>
  <si>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</si>
  <si>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</si>
  <si>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</si>
  <si>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</si>
  <si>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</si>
  <si>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</si>
  <si>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</si>
  <si>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</si>
  <si>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</si>
  <si>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</si>
  <si>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</si>
  <si>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</si>
  <si>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</si>
  <si>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</si>
  <si>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</si>
  <si>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</si>
  <si>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</si>
  <si>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</si>
  <si>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</si>
  <si>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</si>
  <si>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</si>
  <si>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</si>
  <si>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</si>
  <si>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</si>
  <si>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</si>
  <si>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</si>
  <si>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</si>
  <si>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</si>
  <si>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</si>
  <si>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</si>
  <si>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</si>
  <si>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</si>
  <si>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</si>
  <si>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</si>
  <si>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</si>
  <si>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</si>
  <si>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</si>
  <si>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</si>
  <si>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</si>
  <si>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</si>
  <si>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</si>
  <si>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</si>
  <si>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</si>
  <si>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</si>
  <si>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</si>
  <si>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</si>
  <si>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</si>
  <si>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</si>
  <si>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</si>
  <si>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</si>
  <si>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</si>
  <si>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</si>
  <si>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</si>
  <si>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</si>
  <si>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</si>
  <si>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</si>
  <si>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</si>
  <si>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</si>
  <si>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</si>
  <si>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</si>
  <si>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</si>
  <si>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</si>
  <si>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</si>
  <si>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</si>
  <si>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</si>
  <si>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</si>
  <si>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</si>
  <si>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</si>
  <si>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</si>
  <si>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</si>
  <si>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</si>
  <si>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</si>
  <si>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</si>
  <si>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</si>
  <si>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</si>
  <si>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</si>
  <si>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</si>
  <si>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</si>
  <si>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</si>
  <si>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</si>
  <si>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</si>
  <si>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</si>
  <si>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</si>
  <si>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</si>
  <si>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</si>
  <si>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</si>
  <si>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</si>
  <si>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</si>
  <si>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</si>
  <si>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</si>
  <si>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</si>
  <si>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</si>
  <si>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</si>
  <si>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</si>
  <si>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</si>
  <si>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</si>
  <si>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</si>
  <si>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</si>
  <si>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</si>
  <si>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</si>
  <si>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</si>
  <si>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</si>
  <si>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</si>
  <si>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</si>
  <si>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</si>
  <si>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</si>
  <si>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</si>
  <si>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</si>
  <si>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</si>
  <si>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</si>
  <si>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</si>
  <si>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</si>
  <si>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</si>
  <si>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</si>
  <si>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</si>
  <si>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</si>
  <si>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</si>
  <si>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</si>
  <si>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</si>
  <si>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</si>
  <si>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</si>
  <si>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</si>
  <si>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</si>
  <si>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</si>
  <si>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</si>
  <si>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</si>
  <si>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</si>
  <si>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</si>
  <si>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</si>
  <si>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</si>
  <si>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</si>
  <si>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</si>
  <si>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</si>
  <si>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</si>
  <si>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</si>
  <si>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</si>
  <si>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</si>
  <si>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</si>
  <si>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</si>
  <si>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</si>
  <si>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</si>
  <si>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</si>
  <si>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</si>
  <si>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</si>
  <si>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</si>
  <si>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</si>
  <si>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</si>
  <si>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</si>
  <si>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</si>
  <si>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</si>
  <si>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</si>
  <si>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</si>
  <si>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</si>
  <si>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</si>
  <si>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</si>
  <si>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</si>
  <si>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</si>
  <si>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</si>
  <si>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</si>
  <si>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</si>
  <si>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</si>
  <si>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</si>
  <si>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</si>
  <si>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</si>
  <si>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</si>
  <si>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</si>
  <si>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</si>
  <si>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</si>
  <si>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</si>
  <si>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</si>
  <si>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</si>
  <si>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</si>
  <si>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</si>
  <si>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</si>
  <si>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</si>
  <si>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</si>
  <si>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</si>
  <si>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</si>
  <si>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</si>
  <si>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</si>
  <si>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</si>
  <si>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</si>
  <si>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</si>
  <si>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</si>
  <si>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</si>
  <si>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</si>
  <si>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</si>
  <si>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</si>
  <si>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</si>
  <si>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</si>
  <si>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</si>
  <si>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</si>
  <si>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</si>
  <si>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</si>
  <si>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</si>
  <si>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</si>
  <si>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</si>
  <si>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</si>
  <si>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</si>
  <si>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</si>
  <si>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</si>
  <si>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</si>
  <si>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</si>
  <si>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</si>
  <si>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</si>
  <si>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</si>
  <si>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</si>
  <si>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</si>
  <si>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</si>
  <si>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</si>
  <si>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</si>
  <si>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</si>
  <si>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</si>
  <si>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</si>
  <si>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</si>
  <si>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</si>
  <si>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</si>
  <si>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</si>
  <si>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</si>
  <si>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</si>
  <si>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</si>
  <si>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</si>
  <si>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</si>
  <si>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</si>
  <si>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</si>
  <si>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</si>
  <si>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</si>
  <si>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</si>
  <si>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</si>
  <si>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</si>
  <si>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</si>
  <si>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</si>
  <si>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</si>
  <si>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</si>
  <si>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</si>
  <si>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</si>
  <si>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</si>
  <si>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</si>
  <si>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</si>
  <si>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</si>
  <si>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</si>
  <si>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</si>
  <si>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</si>
  <si>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</si>
  <si>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</si>
  <si>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</si>
  <si>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</si>
  <si>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</si>
  <si>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</si>
  <si>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</si>
  <si>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</si>
  <si>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</si>
  <si>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</si>
  <si>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</si>
  <si>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</si>
  <si>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</si>
  <si>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</si>
  <si>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</si>
  <si>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</si>
  <si>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</si>
  <si>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</si>
  <si>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</si>
  <si>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</si>
  <si>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</si>
  <si>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</si>
  <si>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</si>
  <si>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</si>
  <si>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</si>
  <si>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</si>
  <si>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</si>
  <si>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</si>
  <si>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</si>
  <si>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</si>
  <si>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</si>
  <si>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</si>
  <si>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</si>
  <si>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</si>
  <si>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</si>
  <si>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</si>
  <si>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</si>
  <si>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</si>
  <si>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</si>
  <si>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</si>
  <si>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</si>
  <si>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</si>
  <si>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</si>
  <si>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</si>
  <si>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</si>
  <si>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</si>
  <si>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</si>
  <si>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</si>
  <si>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</si>
  <si>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</si>
  <si>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</si>
  <si>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</si>
  <si>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</si>
  <si>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</si>
  <si>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</si>
  <si>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</si>
  <si>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</si>
  <si>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</si>
  <si>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</si>
  <si>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</si>
  <si>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</si>
  <si>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</si>
  <si>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</si>
  <si>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</si>
  <si>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</si>
  <si>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</si>
  <si>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</si>
  <si>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</si>
  <si>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</si>
  <si>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</si>
  <si>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</si>
  <si>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</si>
  <si>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</si>
  <si>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</si>
  <si>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</si>
  <si>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</si>
  <si>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</si>
  <si>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</si>
  <si>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</si>
  <si>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</si>
  <si>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</si>
  <si>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</si>
  <si>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</si>
  <si>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</si>
  <si>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</si>
  <si>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</si>
  <si>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</si>
  <si>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</si>
  <si>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</si>
  <si>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</si>
  <si>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</si>
  <si>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</si>
  <si>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</si>
  <si>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</si>
  <si>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</si>
  <si>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</si>
  <si>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</si>
  <si>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</si>
  <si>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</si>
  <si>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</si>
  <si>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</si>
  <si>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</si>
  <si>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</si>
  <si>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</si>
  <si>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</si>
  <si>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</si>
  <si>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</si>
  <si>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</si>
  <si>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</si>
  <si>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</si>
  <si>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</si>
  <si>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</si>
  <si>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</si>
  <si>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</si>
  <si>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</si>
  <si>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</si>
  <si>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</si>
  <si>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</si>
  <si>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</si>
  <si>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</si>
  <si>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</si>
  <si>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</si>
  <si>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</si>
  <si>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</si>
  <si>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</si>
  <si>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</si>
  <si>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</si>
  <si>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</si>
  <si>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</si>
  <si>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</si>
  <si>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</si>
  <si>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</si>
  <si>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</si>
  <si>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</si>
  <si>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</si>
  <si>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</si>
  <si>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</si>
  <si>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</si>
  <si>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</si>
  <si>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</si>
  <si>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</si>
  <si>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</si>
  <si>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</si>
  <si>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</si>
  <si>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</si>
  <si>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</si>
  <si>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</si>
  <si>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</si>
  <si>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</si>
  <si>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</si>
  <si>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</si>
  <si>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</si>
  <si>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</si>
  <si>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</si>
  <si>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</si>
  <si>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</si>
  <si>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</si>
  <si>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</si>
  <si>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</si>
  <si>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</si>
  <si>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</si>
  <si>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</si>
  <si>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</si>
  <si>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</si>
  <si>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</si>
  <si>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</si>
  <si>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</si>
  <si>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</si>
  <si>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</si>
  <si>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</si>
  <si>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</si>
  <si>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</si>
  <si>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</si>
  <si>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</si>
  <si>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</si>
  <si>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</si>
  <si>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</si>
  <si>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</si>
  <si>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</si>
  <si>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</si>
  <si>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</si>
  <si>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</si>
  <si>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</si>
  <si>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</si>
  <si>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</si>
  <si>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</si>
  <si>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</si>
  <si>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</si>
  <si>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</si>
  <si>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</si>
  <si>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</si>
  <si>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</si>
  <si>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</si>
  <si>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</si>
  <si>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</si>
  <si>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</si>
  <si>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</si>
  <si>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</si>
  <si>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</si>
  <si>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</si>
  <si>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</si>
  <si>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</si>
  <si>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</si>
  <si>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</si>
  <si>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</si>
  <si>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</si>
  <si>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</si>
  <si>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</si>
  <si>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</si>
  <si>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</si>
  <si>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</si>
  <si>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</si>
  <si>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</si>
  <si>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</si>
  <si>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</si>
  <si>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</si>
  <si>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</si>
  <si>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</si>
  <si>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</si>
  <si>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</si>
  <si>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</si>
  <si>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</si>
  <si>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</si>
  <si>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</si>
  <si>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</si>
  <si>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</si>
  <si>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</si>
  <si>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</si>
  <si>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</si>
  <si>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</si>
  <si>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</si>
  <si>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</si>
  <si>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</si>
  <si>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</si>
  <si>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</si>
  <si>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</si>
  <si>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</si>
  <si>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</si>
  <si>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</si>
  <si>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</si>
  <si>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</si>
  <si>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</si>
  <si>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</si>
  <si>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</si>
  <si>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</si>
  <si>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</si>
  <si>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</si>
  <si>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</si>
  <si>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</si>
  <si>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</si>
  <si>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</si>
  <si>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</si>
  <si>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</si>
  <si>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</si>
  <si>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</si>
  <si>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</si>
  <si>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</si>
  <si>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</si>
  <si>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</si>
  <si>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</si>
  <si>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</si>
  <si>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</si>
  <si>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</si>
  <si>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</si>
  <si>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</si>
  <si>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</si>
  <si>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</si>
  <si>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</si>
  <si>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</si>
  <si>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</si>
  <si>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</si>
  <si>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</si>
  <si>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</si>
  <si>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</si>
  <si>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</si>
  <si>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</si>
  <si>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</si>
  <si>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</si>
  <si>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</si>
  <si>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</si>
  <si>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</si>
  <si>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</si>
  <si>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</si>
  <si>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</si>
  <si>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</si>
  <si>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</si>
  <si>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</si>
  <si>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</si>
  <si>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</si>
  <si>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</si>
  <si>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</si>
  <si>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</si>
  <si>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</si>
  <si>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</si>
  <si>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</si>
  <si>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</si>
  <si>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</si>
  <si>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</si>
  <si>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</si>
  <si>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</si>
  <si>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</si>
  <si>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</si>
  <si>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</si>
  <si>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</si>
  <si>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</si>
  <si>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</si>
  <si>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</si>
  <si>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</si>
  <si>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</si>
  <si>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</si>
  <si>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</si>
  <si>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</si>
  <si>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</si>
  <si>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</si>
  <si>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</si>
  <si>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</si>
  <si>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</si>
  <si>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</si>
  <si>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</si>
  <si>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</si>
  <si>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</si>
  <si>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</si>
  <si>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</si>
  <si>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</si>
  <si>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</si>
  <si>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</si>
  <si>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</si>
  <si>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</si>
  <si>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</si>
  <si>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</si>
  <si>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</si>
  <si>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</si>
  <si>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</si>
  <si>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</si>
  <si>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</si>
  <si>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</si>
  <si>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</si>
  <si>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</si>
  <si>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</si>
  <si>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</si>
  <si>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</si>
  <si>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</si>
  <si>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</si>
  <si>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</si>
  <si>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</si>
  <si>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</si>
  <si>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</si>
  <si>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</si>
  <si>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</si>
  <si>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</si>
  <si>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</si>
  <si>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</si>
  <si>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</si>
  <si>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</si>
  <si>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</si>
  <si>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</si>
  <si>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</si>
  <si>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</si>
  <si>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</si>
  <si>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</si>
  <si>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</si>
  <si>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</si>
  <si>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</si>
  <si>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</si>
  <si>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</si>
  <si>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</si>
  <si>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</si>
  <si>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</si>
  <si>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</si>
  <si>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</si>
  <si>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</si>
  <si>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</si>
  <si>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</si>
  <si>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</si>
  <si>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</si>
  <si>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</si>
  <si>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</si>
  <si>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</si>
  <si>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</si>
  <si>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</si>
  <si>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</si>
  <si>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</si>
  <si>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</si>
  <si>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</si>
  <si>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</si>
  <si>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</si>
  <si>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</si>
  <si>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</si>
  <si>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</si>
  <si>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</si>
  <si>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</si>
  <si>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</si>
  <si>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</si>
  <si>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</si>
  <si>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</si>
  <si>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</si>
  <si>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</si>
  <si>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</si>
  <si>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</si>
  <si>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</si>
  <si>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</si>
  <si>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</si>
  <si>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</si>
  <si>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</si>
  <si>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</si>
  <si>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</si>
  <si>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</si>
  <si>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</si>
  <si>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</si>
  <si>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</si>
  <si>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</si>
  <si>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</si>
  <si>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</si>
  <si>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</si>
  <si>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</si>
  <si>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</si>
  <si>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</si>
  <si>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</si>
  <si>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</si>
  <si>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</si>
  <si>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</si>
  <si>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</si>
  <si>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</si>
  <si>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</si>
  <si>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</si>
  <si>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</si>
  <si>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</si>
  <si>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</si>
  <si>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</si>
  <si>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</si>
  <si>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</si>
  <si>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</si>
  <si>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</si>
  <si>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</si>
  <si>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</si>
  <si>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</si>
  <si>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</si>
  <si>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</si>
  <si>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</si>
  <si>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</si>
  <si>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</si>
  <si>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</si>
  <si>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</si>
  <si>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</si>
  <si>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</si>
  <si>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</si>
  <si>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</si>
  <si>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</si>
  <si>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</si>
  <si>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</si>
  <si>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</si>
  <si>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</si>
  <si>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</si>
  <si>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</si>
  <si>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</si>
  <si>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</si>
  <si>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</si>
  <si>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</si>
  <si>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</si>
  <si>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</si>
  <si>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</si>
  <si>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</si>
  <si>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</si>
  <si>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</si>
  <si>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</si>
  <si>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</si>
  <si>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</si>
  <si>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</si>
  <si>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</si>
  <si>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</si>
  <si>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</si>
  <si>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</si>
  <si>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</si>
  <si>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</si>
  <si>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</si>
  <si>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</si>
  <si>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</si>
  <si>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</si>
  <si>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</si>
  <si>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</si>
  <si>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</si>
  <si>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</si>
  <si>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</si>
  <si>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</si>
  <si>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</si>
  <si>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</si>
  <si>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</si>
  <si>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</si>
  <si>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</si>
  <si>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</si>
  <si>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</si>
  <si>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</si>
  <si>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</si>
  <si>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</si>
  <si>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</si>
  <si>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</si>
  <si>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</si>
  <si>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</si>
  <si>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</si>
  <si>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</si>
  <si>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</si>
  <si>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</si>
  <si>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</si>
  <si>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</si>
  <si>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</si>
  <si>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</si>
  <si>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</si>
  <si>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</si>
  <si>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</si>
  <si>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</si>
  <si>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</si>
  <si>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</si>
  <si>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</si>
  <si>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</si>
  <si>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</si>
  <si>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</si>
  <si>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</si>
  <si>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</si>
  <si>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</si>
  <si>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</si>
  <si>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</si>
  <si>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</si>
  <si>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</si>
  <si>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</si>
  <si>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</si>
  <si>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</si>
  <si>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</si>
  <si>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</si>
  <si>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</si>
  <si>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</si>
  <si>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</si>
  <si>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</si>
  <si>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</si>
  <si>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</si>
  <si>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</si>
  <si>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</si>
  <si>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</si>
  <si>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</si>
  <si>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</si>
  <si>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</si>
  <si>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</si>
  <si>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</si>
  <si>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</si>
  <si>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</si>
  <si>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</si>
  <si>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</si>
  <si>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</si>
  <si>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</si>
  <si>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</si>
  <si>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</si>
  <si>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</si>
  <si>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</si>
  <si>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</si>
  <si>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</si>
  <si>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</si>
  <si>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</si>
  <si>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</si>
  <si>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</si>
  <si>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</si>
  <si>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</si>
  <si>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</si>
  <si>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</si>
  <si>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</si>
  <si>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</si>
  <si>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</si>
  <si>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</si>
  <si>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</si>
  <si>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</si>
  <si>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</si>
  <si>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</si>
  <si>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</si>
  <si>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</si>
  <si>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</si>
  <si>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</si>
  <si>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</si>
  <si>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</si>
  <si>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</si>
  <si>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</si>
  <si>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</si>
  <si>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</si>
  <si>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</si>
  <si>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</si>
  <si>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</si>
  <si>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</si>
  <si>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</si>
  <si>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</si>
  <si>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</si>
  <si>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</si>
  <si>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</si>
  <si>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</si>
  <si>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</si>
  <si>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</si>
  <si>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</si>
  <si>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</si>
  <si>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</si>
  <si>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</si>
  <si>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</si>
  <si>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</si>
  <si>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</si>
  <si>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</si>
  <si>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</si>
  <si>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</si>
  <si>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</si>
  <si>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</si>
  <si>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</si>
  <si>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</si>
  <si>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</si>
  <si>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</si>
  <si>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</si>
  <si>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</si>
  <si>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</si>
  <si>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</si>
  <si>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</si>
  <si>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</si>
  <si>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</si>
  <si>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</si>
  <si>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</si>
  <si>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</si>
  <si>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</si>
  <si>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</si>
  <si>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</si>
  <si>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</si>
  <si>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</si>
  <si>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</si>
  <si>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</si>
  <si>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</si>
  <si>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</si>
  <si>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</si>
  <si>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</si>
  <si>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</si>
  <si>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</si>
  <si>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</si>
  <si>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</si>
  <si>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</si>
  <si>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</si>
  <si>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</si>
  <si>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</si>
  <si>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</si>
  <si>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</si>
  <si>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</si>
  <si>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</si>
  <si>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</si>
  <si>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</si>
  <si>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</si>
  <si>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</si>
  <si>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</si>
  <si>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</si>
  <si>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</si>
  <si>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</si>
  <si>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</si>
  <si>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</si>
  <si>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</si>
  <si>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</si>
  <si>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</si>
  <si>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</si>
  <si>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</si>
  <si>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</si>
  <si>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</si>
  <si>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</si>
  <si>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</si>
  <si>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</si>
  <si>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</si>
  <si>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</si>
  <si>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</si>
  <si>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</si>
  <si>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</si>
  <si>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</si>
  <si>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</si>
  <si>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</si>
  <si>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</si>
  <si>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</si>
  <si>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</si>
  <si>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</si>
  <si>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</si>
  <si>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</si>
  <si>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</si>
  <si>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</si>
  <si>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</si>
  <si>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</si>
  <si>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</si>
  <si>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</si>
  <si>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</si>
  <si>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</si>
  <si>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</si>
  <si>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</si>
  <si>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</si>
  <si>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</si>
  <si>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</si>
  <si>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</si>
  <si>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</si>
  <si>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</si>
  <si>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</si>
  <si>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</si>
  <si>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</si>
  <si>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</si>
  <si>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</si>
  <si>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</si>
  <si>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</si>
  <si>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</si>
  <si>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</si>
  <si>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</si>
  <si>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</si>
  <si>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</si>
  <si>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</si>
  <si>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</si>
  <si>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</si>
  <si>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</si>
  <si>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</si>
  <si>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</si>
  <si>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</si>
  <si>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</si>
  <si>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</si>
  <si>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</si>
  <si>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</si>
  <si>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</si>
  <si>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</si>
  <si>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</si>
  <si>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</si>
  <si>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</si>
  <si>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</si>
  <si>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</si>
  <si>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</si>
  <si>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</si>
  <si>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</si>
  <si>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</si>
  <si>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</si>
  <si>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</si>
  <si>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</si>
  <si>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</si>
  <si>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</si>
  <si>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</si>
  <si>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</si>
  <si>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</si>
  <si>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</si>
  <si>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</si>
  <si>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</si>
  <si>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</si>
  <si>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</si>
  <si>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</si>
  <si>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</si>
  <si>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</si>
  <si>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</si>
  <si>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</si>
  <si>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</si>
  <si>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</si>
  <si>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</si>
  <si>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</si>
  <si>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</si>
  <si>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</si>
  <si>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</si>
  <si>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</si>
  <si>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</si>
  <si>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</si>
  <si>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</si>
  <si>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</si>
  <si>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</si>
  <si>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</si>
  <si>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</si>
  <si>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</si>
  <si>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</si>
  <si>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</si>
  <si>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</si>
  <si>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</si>
  <si>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</si>
  <si>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</si>
  <si>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</si>
  <si>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</si>
  <si>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</si>
  <si>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</si>
  <si>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</si>
  <si>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</si>
  <si>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</si>
  <si>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</si>
  <si>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</si>
  <si>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</si>
  <si>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</si>
  <si>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</si>
  <si>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</si>
  <si>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</si>
  <si>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</si>
  <si>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</si>
  <si>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</si>
  <si>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</si>
  <si>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</si>
  <si>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</si>
  <si>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</si>
  <si>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</si>
  <si>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</si>
  <si>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</si>
  <si>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</si>
  <si>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</si>
  <si>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</si>
  <si>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</si>
  <si>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</si>
  <si>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</si>
  <si>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</si>
  <si>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</si>
  <si>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</si>
  <si>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</si>
  <si>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</si>
  <si>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</si>
  <si>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</si>
  <si>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</si>
  <si>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</si>
  <si>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</si>
  <si>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</si>
  <si>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</si>
  <si>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</si>
  <si>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</si>
  <si>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</si>
  <si>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</si>
  <si>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</si>
  <si>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</si>
  <si>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</si>
  <si>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</si>
  <si>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</si>
  <si>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</si>
  <si>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</si>
  <si>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</si>
  <si>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</si>
  <si>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</si>
  <si>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</si>
  <si>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</si>
  <si>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</si>
  <si>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</si>
  <si>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</si>
  <si>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</si>
  <si>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</si>
  <si>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</si>
  <si>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</si>
  <si>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</si>
  <si>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</si>
  <si>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</si>
  <si>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</si>
  <si>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</si>
  <si>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</si>
  <si>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</si>
  <si>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</si>
  <si>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</si>
  <si>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</si>
  <si>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</si>
  <si>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</si>
  <si>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</si>
  <si>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</si>
  <si>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</si>
  <si>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</si>
  <si>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</si>
  <si>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</si>
  <si>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</si>
  <si>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</si>
  <si>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</si>
  <si>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</si>
  <si>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</si>
  <si>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</si>
  <si>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</si>
  <si>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</si>
  <si>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</si>
  <si>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</si>
  <si>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</si>
  <si>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</si>
  <si>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</si>
  <si>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</si>
  <si>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</si>
  <si>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</si>
  <si>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</si>
  <si>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</si>
  <si>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</si>
  <si>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</si>
  <si>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</si>
  <si>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</si>
  <si>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</si>
  <si>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</si>
  <si>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</si>
  <si>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</si>
  <si>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</si>
  <si>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</si>
  <si>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</si>
  <si>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</si>
  <si>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</si>
  <si>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</si>
  <si>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</si>
  <si>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</si>
  <si>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</si>
  <si>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</si>
  <si>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</si>
  <si>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</si>
  <si>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</si>
  <si>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</si>
  <si>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</si>
  <si>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</si>
  <si>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</si>
  <si>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</si>
  <si>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</si>
  <si>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</si>
  <si>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</si>
  <si>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</si>
  <si>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</si>
  <si>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</si>
  <si>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</si>
  <si>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</si>
  <si>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</si>
  <si>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</si>
  <si>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</si>
  <si>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</si>
  <si>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</si>
  <si>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</si>
  <si>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</si>
  <si>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</si>
  <si>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</si>
  <si>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</si>
  <si>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</si>
  <si>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</si>
  <si>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</si>
  <si>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</si>
  <si>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</si>
  <si>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</si>
  <si>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</si>
  <si>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</si>
  <si>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</si>
  <si>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</si>
  <si>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</si>
  <si>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</si>
  <si>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</si>
  <si>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</si>
  <si>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</si>
  <si>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</si>
  <si>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</si>
  <si>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</si>
  <si>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</si>
  <si>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</si>
  <si>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</si>
  <si>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</si>
  <si>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</si>
  <si>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</si>
  <si>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</si>
  <si>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</si>
  <si>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</si>
  <si>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</si>
  <si>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</si>
  <si>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</si>
  <si>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</si>
  <si>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</si>
  <si>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</si>
  <si>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</si>
  <si>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</si>
  <si>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</si>
  <si>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</si>
  <si>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</si>
  <si>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</si>
  <si>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</si>
  <si>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</si>
  <si>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</si>
  <si>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</si>
  <si>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</si>
  <si>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</si>
  <si>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</si>
  <si>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</si>
  <si>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</si>
  <si>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</si>
  <si>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</si>
  <si>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</si>
  <si>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</si>
  <si>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</si>
  <si>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</si>
  <si>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</si>
  <si>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</si>
  <si>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</si>
  <si>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</si>
  <si>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</si>
  <si>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</si>
  <si>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</si>
  <si>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</si>
  <si>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</si>
  <si>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</si>
  <si>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</si>
  <si>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</si>
  <si>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</si>
  <si>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</si>
  <si>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</si>
  <si>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</si>
  <si>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</si>
  <si>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</si>
  <si>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</si>
  <si>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</si>
  <si>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</si>
  <si>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</si>
  <si>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</si>
  <si>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</si>
  <si>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</si>
  <si>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</si>
  <si>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</si>
  <si>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</si>
  <si>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</si>
  <si>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</si>
  <si>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</si>
  <si>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</si>
  <si>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</si>
  <si>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</si>
  <si>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</si>
  <si>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</si>
  <si>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</si>
  <si>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</si>
  <si>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</si>
  <si>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</si>
  <si>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</si>
  <si>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</si>
  <si>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</si>
  <si>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</si>
  <si>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</si>
  <si>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</si>
  <si>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</si>
  <si>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</si>
  <si>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</si>
  <si>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</si>
  <si>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</si>
  <si>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</si>
  <si>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</si>
  <si>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</si>
  <si>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</si>
  <si>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</si>
  <si>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</si>
  <si>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</si>
  <si>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</si>
  <si>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</si>
  <si>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</si>
  <si>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</si>
  <si>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</si>
  <si>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</si>
  <si>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</si>
  <si>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</si>
  <si>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</si>
  <si>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</si>
  <si>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</si>
  <si>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</si>
  <si>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</si>
  <si>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</si>
  <si>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</si>
  <si>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</si>
  <si>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</si>
  <si>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</si>
  <si>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</si>
  <si>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</si>
  <si>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</si>
  <si>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</si>
  <si>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</si>
  <si>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</si>
  <si>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</si>
  <si>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</si>
  <si>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</si>
  <si>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</si>
  <si>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</si>
  <si>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</si>
  <si>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</si>
  <si>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</si>
  <si>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</si>
  <si>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</si>
  <si>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</si>
  <si>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</si>
  <si>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</si>
  <si>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</si>
  <si>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</si>
  <si>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</si>
  <si>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</si>
  <si>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</si>
  <si>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</si>
  <si>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</si>
  <si>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</si>
  <si>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</si>
  <si>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</si>
  <si>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</si>
  <si>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</si>
  <si>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</si>
  <si>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</si>
  <si>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</si>
  <si>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</si>
  <si>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</si>
  <si>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</si>
  <si>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</si>
  <si>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</si>
  <si>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</si>
  <si>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</si>
  <si>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</si>
  <si>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</si>
  <si>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</si>
  <si>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</si>
  <si>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</si>
  <si>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</si>
  <si>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</si>
  <si>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</si>
  <si>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</si>
  <si>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</si>
  <si>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</si>
  <si>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</si>
  <si>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</si>
  <si>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</si>
  <si>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</si>
  <si>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</si>
  <si>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</si>
  <si>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</si>
  <si>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</si>
  <si>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</si>
  <si>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</si>
  <si>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</si>
  <si>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</si>
  <si>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</si>
  <si>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</si>
  <si>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</si>
  <si>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</si>
  <si>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</si>
  <si>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</si>
  <si>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</si>
  <si>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</si>
  <si>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</si>
  <si>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</si>
  <si>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</si>
  <si>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</si>
  <si>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</si>
  <si>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</si>
  <si>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</si>
  <si>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</si>
  <si>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</si>
  <si>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</si>
  <si>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</si>
  <si>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</si>
  <si>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</si>
  <si>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</si>
  <si>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</si>
  <si>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</si>
  <si>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</si>
  <si>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</si>
  <si>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</si>
  <si>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</si>
  <si>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</si>
  <si>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</si>
  <si>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</si>
  <si>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</si>
  <si>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</si>
  <si>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</si>
  <si>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</si>
  <si>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</si>
  <si>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</si>
  <si>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</si>
  <si>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</si>
  <si>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</si>
  <si>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</si>
  <si>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</si>
  <si>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</si>
  <si>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</si>
  <si>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</si>
  <si>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</si>
  <si>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</si>
  <si>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</si>
  <si>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</si>
  <si>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</si>
  <si>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</si>
  <si>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</si>
  <si>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</si>
  <si>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</si>
  <si>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</si>
  <si>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</si>
  <si>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</si>
  <si>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</si>
  <si>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</si>
  <si>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</si>
  <si>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</si>
  <si>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</si>
  <si>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</si>
  <si>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</si>
  <si>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</si>
  <si>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</si>
  <si>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</si>
  <si>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</si>
  <si>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</si>
  <si>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</si>
  <si>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</si>
  <si>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</si>
  <si>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</si>
  <si>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</si>
  <si>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</si>
  <si>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</si>
  <si>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</si>
  <si>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</si>
  <si>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</si>
  <si>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</si>
  <si>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</si>
  <si>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</si>
  <si>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</si>
  <si>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</si>
  <si>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</si>
  <si>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</si>
  <si>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</si>
  <si>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</si>
  <si>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</si>
  <si>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</si>
  <si>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</si>
  <si>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</si>
  <si>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</si>
  <si>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</si>
  <si>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</si>
  <si>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</si>
  <si>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</si>
  <si>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</si>
  <si>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</si>
  <si>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</si>
  <si>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</si>
  <si>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</si>
  <si>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</si>
  <si>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</si>
  <si>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</si>
  <si>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</si>
  <si>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</si>
  <si>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</si>
  <si>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</si>
  <si>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</si>
  <si>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</si>
  <si>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</si>
  <si>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</si>
  <si>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</si>
  <si>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</si>
  <si>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</si>
  <si>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</si>
  <si>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</si>
  <si>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</si>
  <si>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</si>
  <si>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</si>
  <si>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</si>
  <si>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</si>
  <si>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</si>
  <si>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</si>
  <si>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</si>
  <si>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</si>
  <si>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</si>
  <si>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</si>
  <si>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</si>
  <si>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</si>
  <si>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</si>
  <si>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</si>
  <si>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</si>
  <si>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</si>
  <si>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</si>
  <si>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</si>
  <si>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</si>
  <si>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</si>
  <si>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</si>
  <si>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</si>
  <si>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</si>
  <si>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</si>
  <si>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</si>
  <si>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</si>
  <si>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</si>
  <si>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</si>
  <si>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</si>
  <si>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</si>
  <si>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</si>
  <si>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</si>
  <si>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</si>
  <si>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</si>
  <si>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</si>
  <si>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</si>
  <si>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</si>
  <si>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</si>
  <si>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</si>
  <si>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</si>
  <si>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</si>
  <si>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</si>
  <si>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</si>
  <si>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</si>
  <si>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</si>
  <si>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</si>
  <si>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</si>
  <si>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</si>
  <si>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</si>
  <si>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</si>
  <si>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</si>
  <si>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</si>
  <si>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</si>
  <si>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</si>
  <si>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</si>
  <si>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</si>
  <si>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</si>
  <si>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</si>
  <si>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</si>
  <si>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</si>
  <si>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</si>
  <si>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</si>
  <si>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</si>
  <si>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</si>
  <si>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</si>
  <si>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</si>
  <si>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</si>
  <si>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</si>
  <si>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</si>
  <si>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</si>
  <si>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</si>
  <si>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</si>
  <si>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</si>
  <si>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</si>
  <si>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</si>
  <si>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</si>
  <si>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</si>
  <si>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</si>
  <si>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</si>
  <si>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</si>
  <si>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</si>
  <si>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</si>
  <si>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</si>
  <si>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</si>
  <si>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</si>
  <si>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</si>
  <si>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</si>
  <si>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</si>
  <si>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</si>
  <si>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</si>
  <si>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</si>
  <si>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</si>
  <si>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</si>
  <si>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</si>
  <si>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</si>
  <si>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</si>
  <si>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</si>
  <si>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</si>
  <si>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</si>
  <si>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</si>
  <si>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</si>
  <si>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</si>
  <si>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</si>
  <si>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</si>
  <si>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</si>
  <si>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</si>
  <si>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</si>
  <si>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</si>
  <si>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</si>
  <si>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</si>
  <si>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</si>
  <si>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</si>
  <si>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</si>
  <si>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</si>
  <si>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</si>
  <si>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</si>
  <si>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</si>
  <si>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</si>
  <si>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</si>
  <si>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</si>
  <si>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</si>
  <si>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</si>
  <si>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</si>
  <si>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</si>
  <si>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</si>
  <si>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</si>
  <si>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</si>
  <si>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</si>
  <si>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</si>
  <si>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</si>
  <si>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</si>
  <si>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</si>
  <si>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</si>
  <si>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</si>
  <si>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</si>
  <si>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</si>
  <si>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</si>
  <si>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</si>
  <si>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</si>
  <si>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</si>
  <si>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</si>
  <si>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</si>
  <si>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</si>
  <si>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</si>
  <si>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</si>
  <si>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</si>
  <si>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</si>
  <si>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</si>
  <si>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</si>
  <si>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</si>
  <si>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</si>
  <si>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</si>
  <si>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</si>
  <si>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</si>
  <si>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</si>
  <si>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</si>
  <si>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</si>
  <si>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</si>
  <si>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</si>
  <si>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</si>
  <si>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</si>
  <si>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</si>
  <si>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</si>
  <si>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</si>
  <si>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</si>
  <si>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</si>
  <si>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</si>
  <si>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</si>
  <si>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</si>
  <si>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</si>
  <si>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</si>
  <si>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</si>
  <si>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</si>
  <si>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</si>
  <si>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</si>
  <si>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</si>
  <si>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</si>
  <si>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</si>
  <si>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</si>
  <si>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</si>
  <si>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</si>
  <si>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</si>
  <si>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</si>
  <si>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</si>
  <si>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</si>
  <si>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</si>
  <si>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</si>
  <si>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</si>
  <si>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</si>
  <si>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</si>
  <si>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</si>
  <si>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</si>
  <si>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</si>
  <si>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</si>
  <si>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</si>
  <si>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</si>
  <si>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</si>
  <si>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</si>
  <si>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</si>
  <si>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</si>
  <si>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</si>
  <si>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</si>
  <si>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</si>
  <si>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</si>
  <si>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</si>
  <si>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</si>
  <si>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</si>
  <si>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</si>
  <si>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</si>
  <si>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</si>
  <si>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</si>
  <si>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</si>
  <si>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</si>
  <si>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</si>
  <si>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</si>
  <si>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</si>
  <si>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</si>
  <si>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</si>
  <si>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</si>
  <si>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</si>
  <si>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</si>
  <si>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</si>
  <si>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</si>
  <si>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</si>
  <si>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</si>
  <si>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</si>
  <si>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</si>
  <si>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</si>
  <si>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</si>
  <si>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</si>
  <si>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</si>
  <si>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</si>
  <si>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</si>
  <si>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</si>
  <si>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</si>
  <si>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</si>
  <si>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</si>
  <si>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</si>
  <si>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</si>
  <si>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</si>
  <si>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</si>
  <si>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</si>
  <si>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</si>
  <si>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</si>
  <si>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</si>
  <si>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</si>
  <si>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</si>
  <si>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</si>
  <si>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</si>
  <si>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</si>
  <si>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</si>
  <si>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</si>
  <si>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</si>
  <si>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</si>
  <si>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</si>
  <si>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</si>
  <si>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</si>
  <si>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</si>
  <si>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</si>
  <si>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</si>
  <si>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</si>
  <si>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</si>
  <si>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</si>
  <si>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</si>
  <si>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</si>
  <si>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</si>
  <si>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</si>
  <si>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</si>
  <si>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</si>
  <si>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</si>
  <si>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</si>
  <si>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</si>
  <si>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</si>
  <si>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</si>
  <si>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</si>
  <si>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</si>
  <si>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</si>
  <si>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</si>
  <si>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</si>
  <si>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</si>
  <si>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</si>
  <si>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</si>
  <si>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</si>
  <si>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</si>
  <si>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</si>
  <si>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</si>
  <si>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</si>
  <si>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</si>
  <si>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</si>
  <si>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</si>
  <si>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</si>
  <si>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</si>
  <si>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</si>
  <si>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</si>
  <si>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</si>
  <si>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</si>
  <si>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</si>
  <si>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</si>
  <si>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</si>
  <si>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</si>
  <si>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</si>
  <si>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</si>
  <si>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</si>
  <si>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</si>
  <si>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</si>
  <si>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</si>
  <si>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</si>
  <si>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</si>
  <si>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</si>
  <si>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</si>
  <si>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</si>
  <si>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</si>
  <si>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</si>
  <si>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</si>
  <si>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</si>
  <si>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</si>
  <si>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</si>
  <si>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</si>
  <si>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</si>
  <si>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</si>
  <si>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</si>
  <si>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</si>
  <si>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</si>
  <si>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</si>
  <si>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</si>
  <si>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</si>
  <si>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</si>
  <si>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</si>
  <si>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</si>
  <si>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</si>
  <si>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</si>
  <si>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</si>
  <si>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</si>
  <si>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</si>
  <si>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</si>
  <si>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</si>
  <si>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</si>
  <si>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</si>
  <si>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</si>
  <si>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</si>
  <si>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</si>
  <si>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</si>
  <si>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</si>
  <si>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</si>
  <si>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</si>
  <si>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</si>
  <si>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</si>
  <si>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</si>
  <si>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</si>
  <si>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</si>
  <si>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</si>
  <si>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</si>
  <si>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</si>
  <si>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</si>
  <si>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</si>
  <si>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</si>
  <si>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</si>
  <si>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</si>
  <si>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</si>
  <si>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</si>
  <si>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</si>
  <si>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</si>
  <si>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</si>
  <si>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</si>
  <si>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</si>
  <si>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</si>
  <si>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</si>
  <si>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</si>
  <si>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</si>
  <si>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</si>
  <si>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</si>
  <si>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</si>
  <si>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</si>
  <si>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</si>
  <si>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</si>
  <si>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</si>
  <si>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</si>
  <si>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</si>
  <si>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</si>
  <si>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</si>
  <si>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</si>
  <si>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</si>
  <si>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</si>
  <si>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</si>
  <si>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</si>
  <si>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</si>
  <si>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</si>
  <si>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</si>
  <si>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</si>
  <si>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</si>
  <si>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</si>
  <si>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</si>
  <si>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</si>
  <si>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</si>
  <si>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</si>
  <si>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</si>
  <si>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</si>
  <si>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</si>
  <si>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</si>
  <si>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</si>
  <si>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</si>
  <si>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</si>
  <si>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</si>
  <si>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</si>
  <si>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</si>
  <si>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</si>
  <si>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</si>
  <si>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</si>
  <si>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</si>
  <si>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</si>
  <si>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</si>
  <si>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</si>
  <si>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</si>
  <si>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</si>
  <si>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</si>
  <si>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</si>
  <si>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</si>
  <si>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</si>
  <si>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</si>
  <si>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</si>
  <si>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</si>
  <si>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</si>
  <si>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</si>
  <si>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</si>
  <si>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</si>
  <si>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</si>
  <si>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</si>
  <si>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</si>
  <si>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</si>
  <si>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</si>
  <si>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</si>
  <si>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</si>
  <si>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</si>
  <si>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</si>
  <si>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</si>
  <si>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</si>
  <si>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</si>
  <si>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</si>
  <si>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</si>
  <si>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</si>
  <si>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</si>
  <si>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</si>
  <si>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</si>
  <si>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</si>
  <si>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</si>
  <si>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</si>
  <si>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</si>
  <si>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</si>
  <si>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</si>
  <si>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</si>
  <si>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</si>
  <si>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</si>
  <si>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</si>
  <si>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</si>
  <si>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</si>
  <si>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</si>
  <si>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</si>
  <si>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</si>
  <si>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</si>
  <si>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</si>
  <si>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</si>
  <si>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</si>
  <si>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</si>
  <si>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</si>
  <si>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</si>
  <si>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</si>
  <si>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</si>
  <si>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</si>
  <si>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</si>
  <si>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</si>
  <si>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</si>
  <si>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</si>
  <si>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</si>
  <si>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</si>
  <si>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</si>
  <si>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</si>
  <si>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</si>
  <si>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</si>
  <si>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</si>
  <si>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</si>
  <si>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</si>
  <si>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</si>
  <si>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</si>
  <si>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</si>
  <si>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</si>
  <si>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</si>
  <si>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</si>
  <si>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</si>
  <si>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</si>
  <si>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</si>
  <si>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</si>
  <si>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</si>
  <si>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</si>
  <si>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</si>
  <si>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</si>
  <si>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</si>
  <si>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</si>
  <si>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</si>
  <si>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</si>
  <si>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</si>
  <si>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</si>
  <si>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</si>
  <si>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</si>
  <si>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</si>
  <si>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</si>
  <si>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</si>
  <si>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</si>
  <si>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</si>
  <si>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</si>
  <si>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</si>
  <si>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</si>
  <si>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</si>
  <si>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</si>
  <si>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</si>
  <si>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</si>
  <si>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</si>
  <si>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</si>
  <si>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</si>
  <si>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</si>
  <si>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</si>
  <si>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</si>
  <si>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</si>
  <si>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</si>
  <si>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</si>
  <si>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</si>
  <si>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</si>
  <si>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</si>
  <si>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</si>
  <si>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</si>
  <si>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</si>
  <si>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</si>
  <si>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</si>
  <si>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</si>
  <si>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</si>
  <si>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</si>
  <si>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</si>
  <si>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</si>
  <si>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</si>
  <si>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</si>
  <si>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</si>
  <si>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</si>
  <si>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</si>
  <si>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</si>
  <si>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</si>
  <si>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</si>
  <si>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</si>
  <si>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</si>
  <si>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</si>
  <si>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</si>
  <si>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</si>
  <si>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</si>
  <si>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</si>
  <si>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</si>
  <si>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</si>
  <si>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</si>
  <si>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</si>
  <si>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</si>
  <si>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</si>
  <si>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</si>
  <si>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</si>
  <si>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</si>
  <si>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</si>
  <si>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</si>
  <si>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</si>
  <si>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</si>
  <si>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</si>
  <si>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</si>
  <si>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</si>
  <si>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</si>
  <si>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</si>
  <si>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</si>
  <si>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</si>
  <si>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</si>
  <si>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</si>
  <si>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</si>
  <si>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</si>
  <si>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</si>
  <si>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</si>
  <si>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</si>
  <si>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</si>
  <si>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</si>
  <si>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</si>
  <si>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</si>
  <si>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</si>
  <si>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</si>
  <si>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</si>
  <si>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</si>
  <si>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</si>
  <si>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</si>
  <si>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</si>
  <si>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</si>
  <si>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</si>
  <si>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</si>
  <si>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</si>
  <si>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</si>
  <si>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</si>
  <si>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</si>
  <si>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</si>
  <si>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</si>
  <si>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</si>
  <si>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</si>
  <si>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</si>
  <si>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</si>
  <si>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</si>
  <si>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</si>
  <si>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</si>
  <si>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</si>
  <si>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</si>
  <si>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</si>
  <si>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</si>
  <si>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</si>
  <si>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</si>
  <si>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</si>
  <si>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</si>
  <si>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</si>
  <si>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</si>
  <si>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</si>
  <si>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</si>
  <si>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</si>
  <si>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</si>
  <si>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</si>
  <si>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</si>
  <si>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</si>
  <si>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</si>
  <si>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</si>
  <si>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</si>
  <si>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</si>
  <si>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</si>
  <si>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</si>
  <si>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</si>
  <si>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</si>
  <si>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</si>
  <si>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</si>
  <si>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</si>
  <si>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</si>
  <si>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</si>
  <si>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</si>
  <si>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</si>
  <si>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</si>
  <si>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</si>
  <si>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</si>
  <si>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</si>
  <si>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</si>
  <si>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</si>
  <si>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</si>
  <si>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</si>
  <si>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</si>
  <si>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</si>
  <si>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</si>
  <si>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</si>
  <si>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</si>
  <si>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</si>
  <si>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</si>
  <si>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</si>
  <si>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</si>
  <si>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</si>
  <si>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</si>
  <si>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</si>
  <si>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</si>
  <si>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</si>
  <si>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</si>
  <si>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</si>
  <si>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</si>
  <si>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</si>
  <si>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</si>
  <si>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</si>
  <si>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</si>
  <si>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</si>
  <si>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</si>
  <si>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</si>
  <si>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</si>
  <si>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</si>
  <si>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</si>
  <si>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</si>
  <si>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</si>
  <si>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</si>
  <si>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</si>
  <si>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</si>
  <si>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</si>
  <si>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</si>
  <si>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</si>
  <si>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</si>
  <si>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</si>
  <si>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</si>
  <si>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</si>
  <si>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</si>
  <si>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</si>
  <si>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</si>
  <si>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</si>
  <si>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</si>
  <si>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</si>
  <si>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</si>
  <si>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</si>
  <si>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</si>
  <si>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</si>
  <si>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</si>
  <si>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</si>
  <si>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</si>
  <si>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</si>
  <si>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</si>
  <si>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</si>
  <si>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</si>
  <si>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</si>
  <si>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</si>
  <si>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</si>
  <si>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</si>
  <si>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</si>
  <si>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</si>
  <si>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</si>
  <si>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</si>
  <si>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</si>
  <si>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</si>
  <si>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</si>
  <si>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</si>
  <si>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</si>
  <si>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</si>
  <si>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</si>
  <si>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</si>
  <si>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</si>
  <si>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</si>
  <si>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</si>
  <si>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</si>
  <si>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</si>
  <si>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</si>
  <si>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</si>
  <si>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</si>
  <si>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</si>
  <si>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</si>
  <si>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</si>
  <si>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</si>
  <si>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</si>
  <si>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</si>
  <si>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</si>
  <si>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</si>
  <si>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</si>
  <si>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</si>
  <si>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</si>
  <si>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</si>
  <si>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</si>
  <si>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</si>
  <si>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</si>
  <si>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</si>
  <si>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</si>
  <si>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</si>
  <si>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</si>
  <si>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</si>
  <si>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</si>
  <si>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</si>
  <si>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</si>
  <si>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</si>
  <si>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</si>
  <si>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</si>
  <si>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</si>
  <si>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</si>
  <si>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</si>
  <si>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</si>
  <si>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</si>
  <si>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</si>
  <si>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</si>
  <si>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</si>
  <si>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</si>
  <si>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</si>
  <si>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</si>
  <si>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</si>
  <si>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</si>
  <si>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</si>
  <si>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</si>
  <si>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</si>
  <si>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</si>
  <si>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</si>
  <si>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</si>
  <si>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</si>
  <si>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</si>
  <si>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</si>
  <si>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</si>
  <si>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</si>
  <si>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</si>
  <si>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</si>
  <si>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</si>
  <si>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</si>
  <si>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</si>
  <si>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</si>
  <si>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</si>
  <si>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</si>
  <si>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</si>
  <si>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</si>
  <si>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</si>
  <si>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</si>
  <si>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</si>
  <si>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</si>
  <si>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</si>
  <si>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</si>
  <si>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</si>
  <si>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</si>
  <si>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</si>
  <si>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</si>
  <si>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</si>
  <si>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</si>
  <si>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</si>
  <si>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</si>
  <si>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</si>
  <si>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</si>
  <si>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</si>
  <si>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</si>
  <si>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</si>
  <si>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</si>
  <si>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</si>
  <si>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</si>
  <si>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</si>
  <si>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</si>
  <si>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</si>
  <si>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</si>
  <si>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</si>
  <si>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</si>
  <si>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</si>
  <si>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</si>
  <si>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</si>
  <si>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</si>
  <si>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</si>
  <si>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</si>
  <si>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</si>
  <si>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</si>
  <si>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</si>
  <si>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</si>
  <si>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</si>
  <si>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</si>
  <si>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</si>
  <si>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</si>
  <si>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</si>
  <si>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</si>
  <si>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</si>
  <si>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</si>
  <si>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</si>
  <si>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</si>
  <si>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</si>
  <si>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</si>
  <si>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</si>
  <si>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</si>
  <si>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</si>
  <si>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</si>
  <si>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</si>
  <si>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</si>
  <si>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</si>
  <si>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</si>
  <si>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</si>
  <si>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</si>
  <si>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</si>
  <si>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</si>
  <si>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</si>
  <si>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</si>
  <si>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</si>
  <si>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</si>
  <si>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</si>
  <si>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</si>
  <si>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</si>
  <si>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</si>
  <si>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</si>
  <si>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</si>
  <si>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</si>
  <si>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</si>
  <si>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</si>
  <si>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</si>
  <si>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</si>
  <si>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</si>
  <si>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</si>
  <si>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</si>
  <si>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</si>
  <si>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</si>
  <si>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</si>
  <si>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</si>
  <si>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</si>
  <si>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</si>
  <si>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</si>
  <si>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</si>
  <si>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</si>
  <si>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</si>
  <si>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</si>
  <si>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</si>
  <si>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</si>
  <si>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</si>
  <si>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</si>
  <si>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</si>
  <si>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</si>
  <si>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</si>
  <si>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</si>
  <si>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</si>
  <si>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</si>
  <si>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</si>
  <si>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</si>
  <si>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</si>
  <si>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</si>
  <si>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</si>
  <si>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</si>
  <si>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</si>
  <si>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</si>
  <si>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</si>
  <si>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</si>
  <si>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</si>
  <si>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</si>
  <si>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</si>
  <si>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</si>
  <si>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</si>
  <si>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</si>
  <si>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</si>
  <si>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</si>
  <si>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</si>
  <si>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</si>
  <si>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</si>
  <si>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</si>
  <si>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</si>
  <si>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</si>
  <si>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</si>
  <si>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</si>
  <si>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</si>
  <si>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</si>
  <si>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</si>
  <si>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</si>
  <si>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</si>
  <si>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</si>
  <si>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</si>
  <si>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</si>
  <si>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</si>
  <si>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</si>
  <si>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</si>
  <si>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</si>
  <si>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</si>
  <si>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</si>
  <si>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</si>
  <si>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</si>
  <si>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</si>
  <si>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</si>
  <si>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</si>
  <si>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</si>
  <si>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</si>
  <si>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</si>
  <si>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</si>
  <si>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</si>
  <si>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</si>
  <si>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</si>
  <si>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</si>
  <si>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</si>
  <si>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</si>
  <si>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</si>
  <si>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</si>
  <si>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</si>
  <si>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</si>
  <si>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</si>
  <si>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</si>
  <si>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</si>
  <si>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</si>
  <si>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</si>
  <si>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</si>
  <si>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</si>
  <si>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</si>
  <si>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</si>
  <si>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</si>
  <si>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</si>
  <si>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</si>
  <si>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</si>
  <si>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</si>
  <si>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</si>
  <si>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</si>
  <si>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</si>
  <si>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</si>
  <si>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</si>
  <si>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</si>
  <si>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</si>
  <si>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</si>
  <si>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</si>
  <si>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</si>
  <si>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</si>
  <si>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</si>
  <si>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</si>
  <si>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</si>
  <si>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</si>
  <si>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</si>
  <si>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</si>
  <si>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</si>
  <si>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</si>
  <si>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</si>
  <si>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</si>
  <si>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</si>
  <si>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</si>
  <si>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</si>
  <si>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</si>
  <si>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</si>
  <si>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</si>
  <si>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</si>
  <si>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</si>
  <si>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</si>
  <si>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</si>
  <si>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</si>
  <si>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</si>
  <si>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</si>
  <si>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</si>
  <si>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</si>
  <si>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</si>
  <si>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</si>
  <si>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</si>
  <si>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</si>
  <si>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</si>
  <si>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</si>
  <si>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</si>
  <si>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</si>
  <si>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</si>
  <si>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</si>
  <si>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</si>
  <si>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</si>
  <si>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</si>
  <si>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</si>
  <si>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</si>
  <si>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</si>
  <si>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</si>
  <si>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</si>
  <si>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</si>
  <si>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</si>
  <si>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</si>
  <si>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</si>
  <si>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</si>
  <si>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</si>
  <si>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</si>
  <si>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</si>
  <si>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</si>
  <si>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</si>
  <si>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</si>
  <si>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</si>
  <si>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</si>
  <si>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</si>
  <si>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</si>
  <si>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</si>
  <si>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</si>
  <si>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</si>
  <si>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</si>
  <si>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</si>
  <si>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</si>
  <si>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</si>
  <si>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</si>
  <si>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</si>
  <si>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</si>
  <si>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</si>
  <si>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</si>
  <si>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</si>
  <si>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</si>
  <si>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</si>
  <si>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</si>
  <si>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</si>
  <si>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</si>
  <si>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</si>
  <si>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</si>
  <si>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</si>
  <si>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</si>
  <si>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</si>
  <si>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</si>
  <si>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</si>
  <si>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</si>
  <si>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</si>
  <si>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</si>
  <si>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</si>
  <si>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</si>
  <si>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</si>
  <si>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</si>
  <si>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</si>
  <si>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</si>
  <si>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</si>
  <si>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</si>
  <si>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</si>
  <si>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</si>
  <si>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</si>
  <si>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</si>
  <si>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</si>
  <si>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</si>
  <si>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</si>
  <si>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</si>
  <si>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</si>
  <si>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</si>
  <si>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</si>
  <si>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</si>
  <si>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</si>
  <si>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</si>
  <si>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</si>
  <si>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</si>
  <si>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</si>
  <si>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</si>
  <si>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</si>
  <si>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</si>
  <si>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</si>
  <si>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</si>
  <si>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</si>
  <si>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</si>
  <si>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</si>
  <si>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</si>
  <si>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</si>
  <si>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</si>
  <si>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</si>
  <si>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</si>
  <si>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</si>
  <si>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</si>
  <si>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</si>
  <si>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</si>
  <si>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</si>
  <si>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</si>
  <si>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</si>
  <si>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</si>
  <si>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</si>
  <si>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</si>
  <si>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</si>
  <si>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</si>
  <si>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</si>
  <si>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</si>
  <si>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</si>
  <si>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</si>
  <si>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</si>
  <si>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</si>
  <si>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</si>
  <si>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</si>
  <si>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</si>
  <si>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</si>
  <si>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</si>
  <si>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</si>
  <si>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</si>
  <si>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</si>
  <si>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</si>
  <si>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</si>
  <si>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</si>
  <si>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</si>
  <si>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</si>
  <si>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</si>
  <si>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</si>
  <si>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</si>
  <si>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</si>
  <si>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</si>
  <si>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</si>
  <si>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</si>
  <si>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</si>
  <si>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</si>
  <si>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</si>
  <si>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</si>
  <si>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</si>
  <si>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</si>
  <si>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</si>
  <si>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</si>
  <si>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</si>
  <si>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</si>
  <si>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</si>
  <si>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</si>
  <si>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</si>
  <si>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</si>
  <si>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</si>
  <si>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</si>
  <si>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</si>
  <si>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</si>
  <si>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</si>
  <si>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</si>
  <si>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</si>
  <si>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</si>
  <si>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</si>
  <si>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</si>
  <si>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</si>
  <si>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</si>
  <si>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</si>
  <si>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</si>
  <si>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</si>
  <si>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</si>
  <si>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</si>
  <si>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</si>
  <si>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</si>
  <si>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</si>
  <si>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</si>
  <si>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</si>
  <si>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</si>
  <si>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</si>
  <si>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</si>
  <si>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</si>
  <si>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</si>
  <si>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</si>
  <si>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</si>
  <si>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</si>
  <si>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</si>
  <si>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</si>
  <si>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</si>
  <si>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</si>
  <si>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</si>
  <si>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</si>
  <si>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</si>
  <si>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</si>
  <si>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</si>
  <si>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</si>
  <si>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</si>
  <si>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</si>
  <si>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</si>
  <si>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</si>
  <si>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</si>
  <si>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</si>
  <si>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</si>
  <si>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</si>
  <si>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</si>
  <si>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</si>
  <si>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</si>
  <si>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</si>
  <si>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</si>
  <si>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</si>
  <si>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</si>
  <si>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</si>
  <si>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</si>
  <si>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</si>
  <si>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</si>
  <si>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</si>
  <si>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</si>
  <si>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</si>
  <si>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</si>
  <si>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</si>
  <si>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</si>
  <si>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</si>
  <si>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</si>
  <si>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</si>
  <si>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</si>
  <si>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</si>
  <si>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</si>
  <si>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</si>
  <si>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</si>
  <si>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</si>
  <si>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</si>
  <si>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</si>
  <si>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</si>
  <si>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</si>
  <si>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</si>
  <si>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</si>
  <si>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</si>
  <si>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</si>
  <si>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</si>
  <si>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</si>
  <si>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</si>
  <si>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</si>
  <si>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</si>
  <si>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</si>
  <si>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</si>
  <si>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</si>
  <si>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</si>
  <si>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</si>
  <si>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</si>
  <si>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</si>
  <si>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</si>
  <si>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</si>
  <si>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</si>
  <si>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</si>
  <si>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</si>
  <si>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</si>
  <si>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</si>
  <si>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</si>
  <si>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</si>
  <si>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</si>
  <si>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</si>
  <si>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</si>
  <si>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</si>
  <si>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</si>
  <si>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</si>
  <si>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</si>
  <si>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</si>
  <si>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</si>
  <si>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</si>
  <si>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</si>
  <si>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</si>
  <si>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</si>
  <si>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</si>
  <si>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</si>
  <si>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</si>
  <si>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</si>
  <si>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</si>
  <si>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</si>
  <si>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</si>
  <si>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</si>
  <si>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</si>
  <si>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</si>
  <si>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</si>
  <si>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</si>
  <si>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</si>
  <si>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</si>
  <si>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</si>
  <si>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</si>
  <si>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</si>
  <si>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</si>
  <si>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</si>
  <si>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</si>
  <si>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</si>
  <si>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</si>
  <si>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</si>
  <si>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</si>
  <si>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</si>
  <si>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</si>
  <si>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</si>
  <si>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</si>
  <si>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</si>
  <si>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</si>
  <si>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</si>
  <si>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</si>
  <si>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</si>
  <si>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</si>
  <si>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</si>
  <si>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</si>
  <si>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</si>
  <si>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</si>
  <si>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</si>
  <si>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</si>
  <si>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</si>
  <si>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</si>
  <si>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</si>
  <si>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</si>
  <si>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</si>
  <si>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</si>
  <si>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</si>
  <si>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</si>
  <si>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</si>
  <si>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</si>
  <si>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</si>
  <si>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</si>
  <si>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</si>
  <si>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</si>
  <si>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</si>
  <si>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</si>
  <si>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</si>
  <si>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</si>
  <si>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</si>
  <si>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</si>
  <si>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</si>
  <si>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</si>
  <si>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</si>
  <si>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</si>
  <si>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</si>
  <si>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</si>
  <si>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</si>
  <si>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</si>
  <si>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</si>
  <si>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</si>
  <si>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</si>
  <si>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</si>
  <si>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</si>
  <si>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</si>
  <si>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</si>
  <si>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</si>
  <si>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</si>
  <si>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</si>
  <si>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</si>
  <si>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</si>
  <si>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</si>
  <si>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</si>
  <si>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</si>
  <si>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</si>
  <si>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</si>
  <si>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</si>
  <si>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</si>
  <si>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</si>
  <si>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</si>
  <si>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</si>
  <si>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</si>
  <si>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</si>
  <si>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</si>
  <si>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</si>
  <si>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</si>
  <si>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</si>
  <si>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</si>
  <si>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</si>
  <si>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</si>
  <si>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</si>
  <si>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</si>
  <si>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</si>
  <si>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</si>
  <si>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</si>
  <si>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</si>
  <si>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</si>
  <si>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</si>
  <si>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</si>
  <si>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</si>
  <si>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</si>
  <si>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</si>
  <si>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</si>
  <si>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</si>
  <si>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</si>
  <si>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</si>
  <si>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</si>
  <si>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</si>
  <si>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</si>
  <si>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</si>
  <si>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</si>
  <si>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</si>
  <si>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</si>
  <si>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</si>
  <si>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</si>
  <si>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</si>
  <si>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</si>
  <si>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</si>
  <si>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</si>
  <si>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</si>
  <si>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</si>
  <si>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</si>
  <si>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</si>
  <si>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</si>
  <si>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</si>
  <si>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</si>
  <si>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</si>
  <si>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</si>
  <si>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</si>
  <si>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</si>
  <si>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</si>
  <si>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</si>
  <si>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</si>
  <si>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</si>
  <si>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</si>
  <si>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</si>
  <si>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</si>
  <si>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</si>
  <si>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</si>
  <si>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</si>
  <si>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</si>
  <si>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</si>
  <si>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</si>
  <si>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</si>
  <si>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</si>
  <si>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</si>
  <si>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</si>
  <si>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</si>
  <si>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</si>
  <si>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</si>
  <si>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</si>
  <si>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</si>
  <si>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</si>
  <si>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</si>
  <si>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</si>
  <si>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</si>
  <si>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</si>
  <si>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</si>
  <si>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</si>
  <si>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</si>
  <si>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</si>
  <si>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</si>
  <si>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</si>
  <si>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</si>
  <si>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</si>
  <si>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</si>
  <si>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</si>
  <si>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</si>
  <si>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</si>
  <si>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</si>
  <si>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</si>
  <si>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</si>
  <si>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</si>
  <si>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</si>
  <si>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</si>
  <si>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</si>
  <si>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</si>
  <si>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</si>
  <si>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</si>
  <si>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</si>
  <si>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</si>
  <si>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</si>
  <si>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</si>
  <si>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</si>
  <si>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</si>
  <si>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</si>
  <si>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</si>
  <si>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</si>
  <si>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</si>
  <si>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</si>
  <si>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</si>
  <si>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</si>
  <si>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</si>
  <si>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</si>
  <si>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</si>
  <si>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</si>
  <si>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</si>
  <si>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</si>
  <si>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</si>
  <si>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</si>
  <si>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</si>
  <si>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</si>
  <si>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</si>
  <si>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</si>
  <si>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</si>
  <si>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</si>
  <si>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</si>
  <si>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</si>
  <si>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</si>
  <si>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</si>
  <si>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</si>
  <si>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</si>
  <si>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</si>
  <si>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</si>
  <si>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</si>
  <si>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</si>
  <si>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</si>
  <si>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</si>
  <si>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</si>
  <si>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</si>
  <si>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</si>
  <si>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</si>
  <si>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</si>
  <si>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</si>
  <si>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</si>
  <si>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</si>
  <si>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</si>
  <si>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</si>
  <si>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</si>
  <si>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</si>
  <si>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</si>
  <si>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</si>
  <si>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</si>
  <si>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</si>
  <si>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</si>
  <si>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</si>
  <si>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</si>
  <si>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</si>
  <si>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</si>
  <si>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</si>
  <si>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</si>
  <si>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</si>
  <si>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</si>
  <si>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</si>
  <si>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</si>
  <si>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</si>
  <si>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</si>
  <si>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</si>
  <si>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</si>
  <si>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</si>
  <si>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</si>
  <si>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</si>
  <si>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</si>
  <si>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</si>
  <si>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</si>
  <si>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</si>
  <si>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</si>
  <si>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</si>
  <si>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</si>
  <si>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</si>
  <si>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</si>
  <si>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</si>
  <si>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</si>
  <si>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</si>
  <si>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</si>
  <si>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</si>
  <si>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</si>
  <si>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</si>
  <si>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</si>
  <si>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</si>
  <si>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</si>
  <si>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</si>
  <si>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</si>
  <si>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</si>
  <si>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</si>
  <si>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</si>
  <si>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</si>
  <si>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</si>
  <si>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</si>
  <si>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</si>
  <si>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</si>
  <si>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</si>
  <si>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</si>
  <si>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</si>
  <si>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</si>
  <si>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</si>
  <si>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</si>
  <si>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</si>
  <si>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</si>
  <si>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</si>
  <si>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</si>
  <si>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</si>
  <si>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</si>
  <si>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</si>
  <si>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</si>
  <si>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</si>
  <si>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</si>
  <si>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</si>
  <si>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</si>
  <si>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</si>
  <si>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</si>
  <si>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</si>
  <si>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</si>
  <si>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</si>
  <si>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</si>
  <si>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</si>
  <si>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</si>
  <si>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</si>
  <si>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</si>
  <si>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</si>
  <si>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</si>
  <si>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</si>
  <si>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</si>
  <si>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</si>
  <si>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</si>
  <si>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</si>
  <si>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</si>
  <si>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</si>
  <si>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</si>
  <si>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</si>
  <si>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</si>
  <si>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</si>
  <si>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</si>
  <si>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</si>
  <si>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</si>
  <si>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</si>
  <si>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</si>
  <si>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</si>
  <si>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</si>
  <si>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</si>
  <si>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</si>
  <si>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</si>
  <si>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</si>
  <si>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</si>
  <si>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</si>
  <si>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</si>
  <si>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</si>
  <si>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</si>
  <si>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</si>
  <si>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</si>
  <si>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</si>
  <si>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</si>
  <si>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</si>
  <si>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</si>
  <si>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</si>
  <si>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</si>
  <si>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</si>
  <si>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</si>
  <si>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</si>
  <si>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</si>
  <si>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</si>
  <si>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</si>
  <si>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</si>
  <si>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</si>
  <si>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</si>
  <si>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</si>
  <si>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</si>
  <si>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</si>
  <si>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</si>
  <si>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</si>
  <si>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</si>
  <si>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</si>
  <si>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</si>
  <si>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</si>
  <si>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</si>
  <si>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</si>
  <si>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</si>
  <si>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</si>
  <si>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</si>
  <si>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</si>
  <si>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</si>
  <si>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</si>
  <si>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</si>
  <si>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</si>
  <si>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</si>
  <si>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</si>
  <si>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</si>
  <si>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</si>
  <si>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</si>
  <si>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</si>
  <si>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</si>
  <si>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</si>
  <si>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</si>
  <si>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</si>
  <si>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</si>
  <si>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</si>
  <si>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</si>
  <si>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</si>
  <si>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</si>
  <si>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</si>
  <si>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</si>
  <si>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</si>
  <si>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</si>
  <si>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</si>
  <si>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</si>
  <si>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</si>
  <si>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</si>
  <si>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</si>
  <si>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</si>
  <si>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</si>
  <si>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</si>
  <si>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</si>
  <si>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</si>
  <si>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</si>
  <si>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</si>
  <si>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</si>
  <si>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</si>
  <si>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</si>
  <si>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</si>
  <si>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</si>
  <si>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</si>
  <si>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</si>
  <si>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</si>
  <si>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</si>
  <si>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</si>
  <si>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</si>
  <si>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</si>
  <si>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</si>
  <si>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</si>
  <si>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</si>
  <si>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</si>
  <si>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</si>
  <si>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</si>
  <si>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</si>
  <si>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</si>
  <si>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</si>
  <si>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</si>
  <si>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</si>
  <si>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</si>
  <si>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</si>
  <si>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</si>
  <si>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</si>
  <si>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</si>
  <si>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</si>
  <si>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</si>
  <si>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</si>
  <si>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</si>
  <si>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</si>
  <si>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</si>
  <si>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</si>
  <si>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</si>
  <si>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</si>
  <si>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</si>
  <si>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</si>
  <si>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</si>
  <si>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</si>
  <si>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</si>
  <si>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</si>
  <si>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</si>
  <si>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</si>
  <si>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</si>
  <si>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</si>
  <si>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</si>
  <si>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</si>
  <si>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</si>
  <si>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</si>
  <si>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</si>
  <si>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</si>
  <si>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</si>
  <si>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</si>
  <si>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</si>
  <si>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</si>
  <si>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</si>
  <si>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</si>
  <si>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</si>
  <si>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</si>
  <si>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</si>
  <si>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</si>
  <si>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</si>
  <si>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</si>
  <si>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</si>
  <si>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</si>
  <si>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</si>
  <si>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</si>
  <si>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</si>
  <si>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</si>
  <si>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</si>
  <si>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</si>
  <si>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</si>
  <si>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</si>
  <si>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</si>
  <si>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</si>
  <si>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</si>
  <si>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</si>
  <si>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</si>
  <si>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</si>
  <si>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</si>
  <si>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</si>
  <si>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</si>
  <si>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</si>
  <si>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</si>
  <si>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</si>
  <si>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</si>
  <si>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</si>
  <si>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</si>
  <si>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</si>
  <si>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</si>
  <si>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</si>
  <si>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</si>
  <si>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</si>
  <si>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</si>
  <si>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</si>
  <si>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</si>
  <si>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</si>
  <si>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</si>
  <si>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</si>
  <si>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</si>
  <si>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</si>
  <si>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</si>
  <si>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</si>
  <si>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</si>
  <si>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</si>
  <si>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</si>
  <si>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</si>
  <si>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</si>
  <si>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</si>
  <si>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</si>
  <si>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</si>
  <si>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</si>
  <si>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</si>
  <si>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</si>
  <si>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</si>
  <si>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</si>
  <si>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</si>
  <si>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</si>
  <si>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</si>
  <si>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</si>
  <si>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</si>
  <si>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</si>
  <si>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</si>
  <si>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</si>
  <si>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</si>
  <si>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</si>
  <si>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</si>
  <si>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</si>
  <si>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</si>
  <si>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</si>
  <si>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</si>
  <si>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</si>
  <si>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</si>
  <si>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</si>
  <si>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</si>
  <si>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</si>
  <si>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</si>
  <si>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</si>
  <si>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</si>
  <si>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</si>
  <si>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</si>
  <si>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</si>
  <si>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</si>
  <si>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</si>
  <si>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</si>
  <si>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</si>
  <si>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</si>
  <si>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</si>
  <si>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</si>
  <si>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</si>
  <si>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</si>
  <si>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</si>
  <si>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</si>
  <si>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</si>
  <si>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</si>
  <si>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</si>
  <si>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</si>
  <si>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</si>
  <si>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</si>
  <si>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</si>
  <si>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</si>
  <si>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</si>
  <si>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</si>
  <si>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</si>
  <si>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</si>
  <si>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</si>
  <si>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</si>
  <si>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</si>
  <si>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</si>
  <si>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</si>
  <si>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</si>
  <si>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</si>
  <si>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</si>
  <si>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</si>
  <si>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</si>
  <si>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</si>
  <si>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</si>
  <si>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</si>
  <si>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</si>
  <si>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</si>
  <si>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</si>
  <si>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</si>
  <si>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</si>
  <si>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</si>
  <si>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</si>
  <si>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</si>
  <si>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</si>
  <si>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</si>
  <si>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</si>
  <si>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</si>
  <si>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</si>
  <si>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</si>
  <si>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</si>
  <si>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</si>
  <si>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</si>
  <si>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</si>
  <si>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</si>
  <si>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</si>
  <si>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</si>
  <si>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</si>
  <si>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</si>
  <si>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</si>
  <si>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</si>
  <si>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</si>
  <si>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</si>
  <si>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</si>
  <si>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</si>
  <si>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</si>
  <si>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</si>
  <si>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</si>
  <si>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</si>
  <si>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</si>
  <si>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</si>
  <si>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</si>
  <si>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</si>
  <si>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</si>
  <si>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</si>
  <si>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</si>
  <si>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</si>
  <si>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</si>
  <si>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</si>
  <si>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</si>
  <si>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</si>
  <si>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</si>
  <si>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</si>
  <si>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</si>
  <si>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</si>
  <si>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</si>
  <si>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</si>
  <si>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</si>
  <si>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</si>
  <si>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</si>
  <si>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</si>
  <si>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</si>
  <si>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</si>
  <si>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</si>
  <si>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</si>
  <si>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</si>
  <si>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</si>
  <si>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</si>
  <si>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</si>
  <si>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</si>
  <si>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</si>
  <si>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</si>
  <si>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</si>
  <si>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</si>
  <si>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</si>
  <si>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</si>
  <si>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</si>
  <si>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</si>
  <si>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</si>
  <si>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</si>
  <si>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</si>
  <si>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</si>
  <si>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</si>
  <si>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</si>
  <si>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</si>
  <si>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</si>
  <si>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</si>
  <si>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</si>
  <si>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</si>
  <si>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</si>
  <si>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</si>
  <si>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</si>
  <si>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</si>
  <si>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</si>
  <si>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</si>
  <si>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</si>
  <si>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</si>
  <si>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</si>
  <si>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</si>
  <si>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</si>
  <si>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</si>
  <si>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</si>
  <si>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</si>
  <si>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</si>
  <si>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</si>
  <si>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</si>
  <si>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</si>
  <si>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</si>
  <si>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</si>
  <si>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</si>
  <si>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</si>
  <si>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</si>
  <si>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</si>
  <si>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</si>
  <si>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</si>
  <si>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</si>
  <si>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</si>
  <si>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</si>
  <si>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</si>
  <si>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</si>
  <si>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</si>
  <si>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</si>
  <si>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</si>
  <si>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</si>
  <si>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</si>
  <si>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</si>
  <si>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</si>
  <si>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</si>
  <si>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</si>
  <si>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</si>
  <si>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</si>
  <si>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</si>
  <si>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</si>
  <si>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</si>
  <si>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</si>
  <si>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</si>
  <si>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</si>
  <si>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</si>
  <si>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</si>
  <si>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</si>
  <si>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</si>
  <si>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</si>
  <si>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</si>
  <si>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</si>
  <si>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</si>
  <si>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</si>
  <si>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</si>
  <si>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</si>
  <si>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</si>
  <si>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</si>
  <si>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</si>
  <si>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</si>
  <si>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</si>
  <si>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</si>
  <si>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</si>
  <si>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</si>
  <si>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</si>
  <si>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</si>
  <si>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</si>
  <si>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</si>
  <si>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</si>
  <si>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</si>
  <si>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</si>
  <si>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</si>
  <si>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</si>
  <si>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</si>
  <si>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</si>
  <si>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</si>
  <si>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</si>
  <si>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</si>
  <si>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</si>
  <si>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</si>
  <si>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</si>
  <si>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</si>
  <si>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</si>
  <si>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</si>
  <si>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</si>
  <si>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</si>
  <si>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</si>
  <si>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</si>
  <si>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</si>
  <si>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</si>
  <si>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</si>
  <si>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</si>
  <si>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</si>
  <si>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</si>
  <si>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</si>
  <si>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</si>
  <si>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</si>
  <si>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</si>
  <si>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</si>
  <si>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</si>
  <si>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</si>
  <si>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</si>
  <si>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</si>
  <si>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</si>
  <si>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</si>
  <si>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</si>
  <si>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</si>
  <si>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</si>
  <si>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</si>
  <si>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</si>
  <si>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</si>
  <si>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</si>
  <si>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</si>
  <si>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</si>
  <si>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</si>
  <si>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</si>
  <si>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</si>
  <si>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</si>
  <si>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</si>
  <si>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</si>
  <si>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</si>
  <si>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</si>
  <si>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</si>
  <si>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</si>
  <si>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</si>
  <si>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</si>
  <si>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</si>
  <si>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</si>
  <si>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</si>
  <si>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</si>
  <si>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</si>
  <si>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</si>
  <si>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</si>
  <si>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</si>
  <si>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</si>
  <si>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</si>
  <si>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</si>
  <si>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</si>
  <si>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</si>
  <si>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</si>
  <si>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</si>
  <si>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</si>
  <si>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</si>
  <si>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</si>
  <si>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</si>
  <si>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</si>
  <si>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</si>
  <si>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</si>
  <si>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</si>
  <si>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</si>
  <si>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</si>
  <si>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</si>
  <si>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</si>
  <si>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</si>
  <si>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</si>
  <si>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</si>
  <si>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</si>
  <si>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</si>
  <si>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</si>
  <si>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</si>
  <si>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</si>
  <si>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</si>
  <si>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</si>
  <si>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</si>
  <si>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</si>
  <si>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</si>
  <si>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</si>
  <si>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</si>
  <si>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</si>
  <si>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</si>
  <si>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</si>
  <si>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</si>
  <si>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</si>
  <si>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</si>
  <si>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</si>
  <si>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</si>
  <si>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</si>
  <si>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</si>
  <si>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</si>
  <si>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</si>
  <si>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</si>
  <si>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</si>
  <si>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</si>
  <si>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</si>
  <si>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</si>
  <si>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</si>
  <si>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</si>
  <si>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</si>
  <si>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</si>
  <si>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</si>
  <si>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</si>
  <si>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</si>
  <si>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</si>
  <si>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</si>
  <si>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</si>
  <si>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</si>
  <si>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</si>
  <si>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</si>
  <si>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</si>
  <si>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</si>
  <si>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</si>
  <si>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</si>
  <si>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</si>
  <si>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</si>
  <si>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</si>
  <si>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</si>
  <si>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</si>
  <si>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</si>
  <si>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</si>
  <si>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</si>
  <si>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</si>
  <si>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</si>
  <si>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</si>
  <si>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</si>
  <si>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</si>
  <si>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</si>
  <si>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</si>
  <si>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</si>
  <si>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</si>
  <si>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</si>
  <si>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</si>
  <si>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</si>
  <si>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</si>
  <si>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</si>
  <si>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</si>
  <si>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</si>
  <si>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</si>
  <si>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</si>
  <si>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</si>
  <si>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</si>
  <si>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</si>
  <si>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</si>
  <si>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</si>
  <si>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</si>
  <si>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</si>
  <si>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</si>
  <si>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</si>
  <si>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</si>
  <si>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</si>
  <si>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</si>
  <si>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</si>
  <si>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</si>
  <si>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</si>
  <si>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</si>
  <si>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</si>
  <si>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</si>
  <si>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</si>
  <si>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</si>
  <si>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</si>
  <si>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</si>
  <si>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</si>
  <si>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</si>
  <si>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</si>
  <si>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</si>
  <si>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</si>
  <si>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</si>
  <si>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</si>
  <si>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</si>
  <si>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</si>
  <si>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</si>
  <si>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</si>
  <si>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</si>
  <si>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</si>
  <si>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</si>
  <si>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</si>
  <si>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</si>
  <si>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</si>
  <si>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</si>
  <si>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</si>
  <si>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</si>
  <si>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</si>
  <si>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</si>
  <si>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</si>
  <si>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</si>
  <si>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</si>
  <si>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</si>
  <si>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</si>
  <si>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</si>
  <si>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</si>
  <si>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</si>
  <si>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</si>
  <si>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</si>
  <si>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</si>
  <si>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</si>
  <si>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</si>
  <si>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</si>
  <si>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</si>
  <si>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</si>
  <si>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</si>
  <si>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</si>
  <si>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</si>
  <si>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</si>
  <si>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</si>
  <si>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</si>
  <si>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</si>
  <si>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</si>
  <si>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</si>
  <si>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</si>
  <si>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</si>
  <si>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</si>
  <si>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</si>
  <si>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</si>
  <si>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</si>
  <si>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</si>
  <si>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</si>
  <si>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</si>
  <si>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</si>
  <si>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</si>
  <si>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</si>
  <si>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</si>
  <si>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</si>
  <si>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</si>
  <si>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</si>
  <si>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</si>
  <si>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</si>
  <si>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</si>
  <si>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</si>
  <si>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</si>
  <si>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</si>
  <si>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</si>
  <si>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</si>
  <si>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</si>
  <si>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</si>
  <si>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</si>
  <si>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</si>
  <si>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</si>
  <si>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</si>
  <si>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</si>
  <si>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</si>
  <si>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</si>
  <si>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</si>
  <si>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</si>
  <si>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</si>
  <si>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</si>
  <si>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</si>
  <si>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</si>
  <si>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</si>
  <si>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</si>
  <si>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</si>
  <si>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</si>
  <si>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</si>
  <si>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</si>
  <si>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</si>
  <si>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</si>
  <si>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</si>
  <si>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</si>
  <si>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</si>
  <si>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</si>
  <si>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</si>
  <si>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</si>
  <si>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</si>
  <si>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</si>
  <si>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</si>
  <si>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</si>
  <si>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</si>
  <si>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</si>
  <si>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</si>
  <si>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</si>
  <si>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</si>
  <si>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</si>
  <si>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</si>
  <si>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</si>
  <si>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</si>
  <si>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</si>
  <si>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</si>
  <si>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</si>
  <si>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</si>
  <si>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</si>
  <si>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</si>
  <si>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</si>
  <si>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</si>
  <si>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</si>
  <si>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</si>
  <si>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</si>
  <si>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</si>
  <si>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</si>
  <si>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</si>
  <si>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</si>
  <si>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</si>
  <si>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</si>
  <si>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</si>
  <si>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</si>
  <si>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</si>
  <si>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</si>
  <si>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</si>
  <si>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</si>
  <si>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</si>
  <si>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</si>
  <si>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</si>
  <si>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</si>
  <si>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</si>
  <si>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</si>
  <si>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</si>
  <si>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</si>
  <si>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</si>
  <si>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</si>
  <si>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</si>
  <si>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</si>
  <si>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</si>
  <si>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</si>
  <si>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</si>
  <si>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</si>
  <si>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</si>
  <si>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</si>
  <si>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</si>
  <si>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</si>
  <si>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</si>
  <si>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</si>
  <si>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</si>
  <si>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</si>
  <si>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</si>
  <si>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</si>
  <si>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</si>
  <si>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</si>
  <si>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</si>
  <si>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</si>
  <si>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</si>
  <si>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</si>
  <si>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</si>
  <si>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</si>
  <si>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</si>
  <si>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</si>
  <si>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</si>
  <si>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</si>
  <si>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</si>
  <si>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</si>
  <si>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</si>
  <si>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</si>
  <si>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</si>
  <si>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</si>
  <si>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</si>
  <si>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</si>
  <si>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</si>
  <si>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</si>
  <si>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</si>
  <si>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</si>
  <si>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</si>
  <si>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</si>
  <si>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</si>
  <si>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</si>
  <si>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</si>
  <si>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</si>
  <si>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</si>
  <si>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</si>
  <si>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</si>
  <si>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</si>
  <si>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</si>
  <si>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</si>
  <si>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</si>
  <si>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</si>
  <si>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</si>
  <si>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</si>
  <si>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</si>
  <si>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</si>
  <si>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</si>
  <si>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</si>
  <si>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</si>
  <si>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</si>
  <si>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</si>
  <si>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</si>
  <si>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</si>
  <si>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</si>
  <si>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</si>
  <si>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</si>
  <si>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</si>
  <si>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</si>
  <si>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</si>
  <si>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</si>
  <si>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</si>
  <si>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</si>
  <si>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</si>
  <si>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</si>
  <si>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</si>
  <si>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</si>
  <si>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</si>
  <si>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</si>
  <si>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</si>
  <si>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</si>
  <si>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</si>
  <si>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</si>
  <si>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</si>
  <si>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</si>
  <si>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</si>
  <si>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</si>
  <si>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</si>
  <si>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</si>
  <si>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</si>
  <si>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</si>
  <si>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</si>
  <si>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</si>
  <si>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</si>
  <si>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</si>
  <si>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</si>
  <si>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</si>
  <si>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</si>
  <si>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</si>
  <si>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</si>
  <si>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</si>
  <si>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</si>
  <si>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</si>
  <si>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</si>
  <si>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</si>
  <si>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</si>
  <si>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</si>
  <si>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</si>
  <si>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</si>
  <si>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</si>
  <si>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</si>
  <si>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</si>
  <si>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</si>
  <si>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</si>
  <si>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</si>
  <si>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</si>
  <si>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</si>
  <si>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</si>
  <si>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</si>
  <si>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</si>
  <si>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</si>
  <si>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</si>
  <si>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</si>
  <si>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</si>
  <si>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</si>
  <si>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</si>
  <si>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</si>
  <si>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</si>
  <si>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</si>
  <si>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</si>
  <si>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</si>
  <si>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</si>
  <si>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</si>
  <si>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</si>
  <si>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</si>
  <si>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</si>
  <si>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</si>
  <si>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</si>
  <si>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</si>
  <si>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</si>
  <si>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</si>
  <si>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</si>
  <si>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</si>
  <si>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</si>
  <si>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</si>
  <si>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</si>
  <si>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</si>
  <si>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</si>
  <si>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</si>
  <si>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</si>
  <si>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</si>
  <si>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</si>
  <si>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</si>
  <si>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</si>
  <si>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</si>
  <si>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</si>
  <si>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</si>
  <si>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</si>
  <si>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</si>
  <si>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</si>
  <si>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</si>
  <si>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</si>
  <si>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</si>
  <si>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</si>
  <si>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</si>
  <si>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</si>
  <si>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</si>
  <si>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</si>
  <si>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</si>
  <si>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</si>
  <si>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</si>
  <si>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</si>
  <si>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</si>
  <si>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</si>
  <si>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</si>
  <si>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</si>
  <si>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</si>
  <si>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</si>
  <si>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</si>
  <si>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</si>
  <si>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</si>
  <si>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</si>
  <si>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</si>
  <si>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</si>
  <si>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</si>
  <si>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</si>
  <si>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</si>
  <si>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</si>
  <si>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</si>
  <si>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</si>
  <si>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</si>
  <si>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</si>
  <si>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</si>
  <si>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</si>
  <si>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</si>
  <si>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</si>
  <si>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</si>
  <si>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</si>
  <si>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</si>
  <si>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</si>
  <si>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</si>
  <si>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</si>
  <si>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</si>
  <si>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</si>
  <si>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</si>
  <si>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</si>
  <si>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</si>
  <si>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</si>
  <si>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</si>
  <si>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</si>
  <si>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</si>
  <si>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</si>
  <si>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</si>
  <si>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</si>
  <si>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</si>
  <si>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</si>
  <si>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</si>
  <si>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</si>
  <si>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</si>
  <si>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</si>
  <si>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</si>
  <si>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</si>
  <si>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</si>
  <si>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</si>
  <si>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</si>
  <si>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</si>
  <si>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</si>
  <si>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</si>
  <si>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</si>
  <si>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</si>
  <si>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</si>
  <si>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</si>
  <si>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</si>
  <si>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</si>
  <si>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</si>
  <si>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</si>
  <si>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</si>
  <si>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</si>
  <si>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</si>
  <si>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</si>
  <si>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</si>
  <si>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</si>
  <si>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</si>
  <si>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</si>
  <si>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</si>
  <si>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</si>
  <si>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</si>
  <si>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</si>
  <si>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</si>
  <si>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</si>
  <si>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</si>
  <si>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</si>
  <si>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</si>
  <si>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</si>
  <si>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</si>
  <si>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</si>
  <si>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</si>
  <si>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</si>
  <si>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</si>
  <si>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</si>
  <si>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</si>
  <si>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</si>
  <si>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</si>
  <si>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</si>
  <si>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</si>
  <si>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</si>
  <si>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</si>
  <si>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</si>
  <si>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</si>
  <si>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</si>
  <si>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</si>
  <si>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</si>
  <si>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</si>
  <si>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</si>
  <si>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</si>
  <si>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</si>
  <si>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</si>
  <si>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</si>
  <si>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</si>
  <si>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</si>
  <si>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</si>
  <si>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</si>
  <si>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</si>
  <si>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</si>
  <si>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</si>
  <si>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</si>
  <si>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</si>
  <si>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</si>
  <si>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</si>
  <si>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</si>
  <si>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</si>
  <si>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</si>
  <si>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</si>
  <si>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</si>
  <si>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</si>
  <si>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</si>
  <si>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</si>
  <si>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</si>
  <si>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</si>
  <si>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</si>
  <si>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</si>
  <si>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</si>
  <si>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</si>
  <si>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</si>
  <si>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</si>
  <si>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</si>
  <si>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</si>
  <si>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</si>
  <si>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</si>
  <si>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</si>
  <si>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</si>
  <si>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</si>
  <si>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</si>
  <si>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</si>
  <si>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</si>
  <si>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</si>
  <si>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</si>
  <si>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</si>
  <si>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</si>
  <si>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</si>
  <si>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</si>
  <si>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</si>
  <si>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</si>
  <si>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</si>
  <si>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</si>
  <si>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</si>
  <si>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</si>
  <si>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</si>
  <si>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</si>
  <si>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</si>
  <si>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</si>
  <si>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</si>
  <si>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</si>
  <si>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</si>
  <si>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</si>
  <si>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</si>
  <si>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</si>
  <si>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</si>
  <si>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</si>
  <si>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</si>
  <si>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</si>
  <si>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</si>
  <si>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</si>
  <si>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</si>
  <si>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</si>
  <si>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</si>
  <si>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</si>
  <si>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</si>
  <si>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</si>
  <si>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</si>
  <si>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</si>
  <si>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</si>
  <si>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</si>
  <si>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</si>
  <si>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</si>
  <si>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</si>
  <si>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</si>
  <si>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</si>
  <si>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</si>
  <si>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</si>
  <si>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</si>
  <si>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</si>
  <si>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</si>
  <si>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</si>
  <si>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</si>
  <si>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</si>
  <si>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</si>
  <si>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</si>
  <si>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</si>
  <si>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</si>
  <si>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</si>
  <si>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</si>
  <si>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</si>
  <si>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</si>
  <si>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</si>
  <si>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</si>
  <si>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</si>
  <si>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</si>
  <si>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</si>
  <si>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</si>
  <si>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</si>
  <si>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</si>
  <si>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</si>
  <si>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</si>
  <si>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</si>
  <si>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</si>
  <si>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</si>
  <si>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</si>
  <si>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</si>
  <si>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</si>
  <si>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</si>
  <si>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</si>
  <si>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</si>
  <si>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</si>
  <si>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</si>
  <si>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</si>
  <si>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</si>
  <si>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</si>
  <si>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</si>
  <si>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</si>
  <si>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</si>
  <si>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</si>
  <si>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</si>
  <si>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</si>
  <si>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</si>
  <si>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</si>
  <si>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</si>
  <si>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</si>
  <si>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</si>
  <si>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</si>
  <si>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</si>
  <si>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</si>
  <si>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</si>
  <si>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</si>
  <si>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</si>
  <si>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</si>
  <si>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</si>
  <si>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</si>
  <si>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</si>
  <si>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</si>
  <si>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</si>
  <si>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</si>
  <si>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</si>
  <si>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</si>
  <si>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</si>
  <si>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</si>
  <si>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</si>
  <si>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</si>
  <si>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</si>
  <si>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</si>
  <si>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</si>
  <si>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</si>
  <si>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</si>
  <si>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</si>
  <si>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</si>
  <si>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</si>
  <si>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</si>
  <si>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</si>
  <si>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</si>
  <si>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</si>
  <si>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</si>
  <si>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</si>
  <si>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</si>
  <si>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</si>
  <si>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</si>
  <si>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</si>
  <si>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</si>
  <si>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</si>
  <si>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</si>
  <si>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</si>
  <si>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</si>
  <si>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</si>
  <si>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</si>
  <si>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</si>
  <si>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</si>
  <si>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</si>
  <si>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</si>
  <si>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</si>
  <si>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</si>
  <si>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</si>
  <si>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</si>
  <si>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</si>
  <si>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</si>
  <si>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</si>
  <si>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</si>
  <si>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</si>
  <si>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</si>
  <si>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</si>
  <si>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</si>
  <si>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</si>
  <si>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</si>
  <si>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</si>
  <si>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</si>
  <si>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</si>
  <si>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</si>
  <si>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</si>
  <si>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</si>
  <si>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</si>
  <si>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</si>
  <si>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</si>
  <si>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</si>
  <si>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</si>
  <si>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</si>
  <si>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</si>
  <si>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</si>
  <si>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</si>
  <si>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</si>
  <si>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</si>
  <si>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</si>
  <si>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</si>
  <si>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</si>
  <si>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</si>
  <si>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</si>
  <si>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</si>
  <si>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</si>
  <si>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</si>
  <si>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</si>
  <si>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</si>
  <si>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</si>
  <si>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</si>
  <si>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</si>
  <si>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</si>
  <si>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</si>
  <si>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</si>
  <si>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</si>
  <si>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</si>
  <si>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</si>
  <si>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</si>
  <si>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</si>
  <si>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</si>
  <si>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</si>
  <si>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</si>
  <si>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</si>
  <si>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</si>
  <si>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</si>
  <si>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</si>
  <si>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</si>
  <si>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</si>
  <si>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</si>
  <si>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</si>
  <si>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</si>
  <si>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</si>
  <si>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</si>
  <si>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</si>
  <si>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</si>
  <si>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</si>
  <si>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</si>
  <si>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</si>
  <si>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</si>
  <si>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</si>
  <si>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</si>
  <si>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</si>
  <si>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</si>
  <si>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</si>
  <si>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</si>
  <si>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</si>
  <si>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</si>
  <si>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</si>
  <si>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</si>
  <si>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</si>
  <si>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</si>
  <si>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</si>
  <si>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</si>
  <si>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</si>
  <si>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</si>
  <si>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</si>
  <si>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</si>
  <si>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</si>
  <si>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</si>
  <si>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</si>
  <si>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</si>
  <si>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</si>
  <si>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</si>
  <si>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</si>
  <si>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</si>
  <si>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</si>
  <si>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</si>
  <si>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</si>
  <si>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</si>
  <si>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</si>
  <si>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</si>
  <si>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</si>
  <si>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</si>
  <si>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</si>
  <si>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</si>
  <si>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</si>
  <si>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</si>
  <si>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</si>
  <si>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</si>
  <si>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</si>
  <si>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</si>
  <si>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</si>
  <si>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</si>
  <si>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</si>
  <si>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</si>
  <si>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</si>
  <si>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</si>
  <si>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</si>
  <si>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</si>
  <si>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</si>
  <si>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</si>
  <si>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</si>
  <si>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</si>
  <si>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</si>
  <si>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</si>
  <si>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</si>
  <si>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</si>
  <si>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</si>
  <si>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</si>
  <si>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</si>
  <si>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</si>
  <si>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</si>
  <si>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</si>
  <si>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</si>
  <si>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</si>
  <si>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</si>
  <si>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</si>
  <si>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</si>
  <si>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</si>
  <si>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</si>
  <si>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</si>
  <si>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</si>
  <si>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</si>
  <si>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</si>
  <si>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</si>
  <si>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</si>
  <si>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</si>
  <si>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</si>
  <si>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</si>
  <si>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</si>
  <si>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</si>
  <si>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</si>
  <si>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</si>
  <si>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</si>
  <si>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</si>
  <si>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</si>
  <si>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</si>
  <si>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</si>
  <si>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</si>
  <si>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</si>
  <si>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</si>
  <si>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</si>
  <si>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</si>
  <si>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</si>
  <si>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</si>
  <si>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</si>
  <si>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</si>
  <si>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</si>
  <si>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</si>
  <si>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</si>
  <si>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</si>
  <si>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</si>
  <si>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</si>
  <si>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</si>
  <si>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</si>
  <si>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</si>
  <si>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</si>
  <si>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</si>
  <si>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</si>
  <si>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</si>
  <si>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</si>
  <si>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</si>
  <si>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</si>
  <si>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</si>
  <si>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</si>
  <si>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</si>
  <si>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</si>
  <si>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</si>
  <si>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</si>
  <si>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</si>
  <si>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</si>
  <si>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</si>
  <si>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</si>
  <si>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</si>
  <si>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</si>
  <si>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</si>
  <si>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</si>
  <si>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</si>
  <si>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</si>
  <si>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</si>
  <si>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</si>
  <si>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</si>
  <si>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</si>
  <si>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</si>
  <si>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</si>
  <si>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</si>
  <si>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</si>
  <si>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</si>
  <si>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</si>
  <si>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</si>
  <si>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</si>
  <si>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</si>
  <si>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</si>
  <si>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</si>
  <si>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</si>
  <si>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</si>
  <si>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</si>
  <si>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</si>
  <si>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</si>
  <si>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</si>
  <si>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</si>
  <si>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</si>
  <si>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</si>
  <si>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</si>
  <si>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</si>
  <si>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</si>
  <si>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</si>
  <si>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</si>
  <si>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</si>
  <si>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</si>
  <si>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</si>
  <si>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</si>
  <si>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</si>
  <si>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</si>
  <si>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</si>
  <si>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</si>
  <si>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</si>
  <si>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</si>
  <si>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</si>
  <si>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</si>
  <si>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</si>
  <si>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</si>
  <si>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</si>
  <si>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</si>
  <si>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</si>
  <si>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</si>
  <si>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</si>
  <si>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</si>
  <si>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</si>
  <si>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</si>
  <si>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</si>
  <si>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</si>
  <si>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</si>
  <si>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</si>
  <si>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</si>
  <si>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</si>
  <si>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</si>
  <si>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</si>
  <si>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</si>
  <si>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</si>
  <si>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</si>
  <si>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</si>
  <si>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</si>
  <si>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</si>
  <si>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</si>
  <si>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</si>
  <si>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</si>
  <si>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</si>
  <si>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</si>
  <si>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</si>
  <si>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</si>
  <si>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</si>
  <si>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</si>
  <si>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</si>
  <si>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</si>
  <si>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</si>
  <si>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</si>
  <si>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</si>
  <si>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</si>
  <si>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</si>
  <si>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</si>
  <si>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</si>
  <si>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</si>
  <si>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</si>
  <si>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</si>
  <si>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</si>
  <si>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</si>
  <si>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</si>
  <si>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</si>
  <si>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</si>
  <si>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</si>
  <si>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</si>
  <si>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</si>
  <si>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</si>
  <si>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</si>
  <si>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</si>
  <si>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</si>
  <si>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</si>
  <si>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</si>
  <si>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</si>
  <si>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</si>
  <si>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</si>
  <si>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</si>
  <si>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</si>
  <si>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</si>
  <si>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</si>
  <si>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</si>
  <si>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</si>
  <si>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</si>
  <si>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</si>
  <si>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</si>
  <si>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</si>
  <si>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</si>
  <si>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</si>
  <si>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</si>
  <si>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</si>
  <si>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</si>
  <si>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</si>
  <si>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</si>
  <si>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</si>
  <si>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</si>
  <si>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</si>
  <si>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</si>
  <si>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</si>
  <si>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</si>
  <si>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</si>
  <si>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</si>
  <si>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</si>
  <si>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</si>
  <si>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</si>
  <si>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</si>
  <si>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</si>
  <si>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</si>
  <si>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</si>
  <si>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</si>
  <si>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</si>
  <si>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</si>
  <si>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</si>
  <si>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</si>
  <si>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</si>
  <si>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</si>
  <si>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</si>
  <si>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</si>
  <si>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</si>
  <si>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</si>
  <si>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</si>
  <si>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</si>
  <si>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</si>
  <si>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</si>
  <si>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</si>
  <si>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</si>
  <si>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</si>
  <si>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</si>
  <si>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</si>
  <si>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</si>
  <si>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</si>
  <si>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</si>
  <si>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</si>
  <si>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</si>
  <si>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</si>
  <si>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</si>
  <si>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</si>
  <si>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</si>
  <si>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</si>
  <si>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</si>
  <si>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</si>
  <si>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</si>
  <si>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</si>
  <si>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</si>
  <si>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</si>
  <si>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</si>
  <si>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</si>
  <si>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</si>
  <si>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</si>
  <si>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</si>
  <si>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</si>
  <si>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</si>
  <si>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</si>
  <si>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</si>
  <si>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</si>
  <si>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</si>
  <si>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</si>
  <si>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</si>
  <si>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</si>
  <si>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</si>
  <si>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</si>
  <si>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</si>
  <si>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</si>
  <si>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</si>
  <si>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</si>
  <si>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</si>
  <si>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</si>
  <si>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</si>
  <si>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</si>
  <si>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</si>
  <si>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</si>
  <si>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</si>
  <si>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</si>
  <si>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</si>
  <si>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</si>
  <si>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</si>
  <si>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</si>
  <si>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</si>
  <si>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</si>
  <si>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</si>
  <si>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</si>
  <si>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</si>
  <si>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</si>
  <si>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</si>
  <si>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</si>
  <si>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</si>
  <si>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</si>
  <si>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</si>
  <si>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</si>
  <si>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</si>
  <si>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</si>
  <si>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</si>
  <si>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</si>
  <si>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</si>
  <si>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</si>
  <si>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</si>
  <si>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</si>
  <si>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</si>
  <si>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</si>
  <si>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</si>
  <si>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</si>
  <si>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</si>
  <si>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</si>
  <si>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</si>
  <si>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</si>
  <si>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</si>
  <si>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</si>
  <si>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</si>
  <si>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</si>
  <si>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</si>
  <si>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</si>
  <si>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</si>
  <si>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</si>
  <si>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</si>
  <si>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</si>
  <si>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</si>
  <si>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</si>
  <si>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</si>
  <si>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</si>
  <si>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</si>
  <si>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</si>
  <si>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</si>
  <si>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</si>
  <si>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</si>
  <si>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</si>
  <si>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</si>
  <si>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</si>
  <si>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</si>
  <si>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</si>
  <si>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</si>
  <si>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</si>
  <si>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</si>
  <si>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</si>
  <si>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</si>
  <si>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</si>
  <si>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</si>
  <si>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</si>
  <si>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</si>
  <si>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</si>
  <si>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</si>
  <si>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</si>
  <si>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</si>
  <si>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</si>
  <si>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</si>
  <si>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</si>
  <si>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</si>
  <si>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</si>
  <si>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</si>
  <si>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</si>
  <si>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</si>
  <si>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</si>
  <si>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</si>
  <si>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</si>
  <si>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</si>
  <si>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</si>
  <si>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</si>
  <si>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</si>
  <si>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</si>
  <si>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</si>
  <si>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</si>
  <si>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</si>
  <si>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</si>
  <si>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</si>
  <si>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</si>
  <si>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</si>
  <si>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</si>
  <si>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</si>
  <si>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</si>
  <si>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</si>
  <si>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</si>
  <si>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</si>
  <si>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</si>
  <si>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</si>
  <si>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</si>
  <si>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</si>
  <si>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</si>
  <si>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</si>
  <si>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</si>
  <si>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</si>
  <si>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</si>
  <si>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</si>
  <si>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</si>
  <si>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</si>
  <si>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</si>
  <si>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</si>
  <si>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</si>
  <si>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</si>
  <si>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</si>
  <si>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</si>
  <si>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</si>
  <si>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</si>
  <si>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</si>
  <si>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</si>
  <si>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</si>
  <si>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</si>
  <si>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</si>
  <si>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</si>
  <si>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</si>
  <si>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</si>
  <si>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</si>
  <si>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</si>
  <si>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</si>
  <si>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</si>
  <si>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</si>
  <si>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</si>
  <si>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</si>
  <si>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</si>
  <si>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</si>
  <si>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</si>
  <si>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</si>
  <si>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</si>
  <si>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</si>
  <si>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</si>
  <si>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</si>
  <si>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</si>
  <si>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</si>
  <si>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</si>
  <si>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</si>
  <si>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</si>
  <si>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</si>
  <si>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</si>
  <si>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</si>
  <si>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</si>
  <si>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</si>
  <si>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</si>
  <si>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</si>
  <si>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</si>
  <si>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</si>
  <si>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</si>
  <si>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</si>
  <si>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</si>
  <si>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</si>
  <si>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</si>
  <si>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</si>
  <si>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</si>
  <si>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</si>
  <si>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</si>
  <si>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</si>
  <si>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</si>
  <si>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</si>
  <si>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</si>
  <si>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</si>
  <si>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</si>
  <si>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</si>
  <si>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</si>
  <si>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</si>
  <si>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</si>
  <si>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</si>
  <si>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</si>
  <si>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</si>
  <si>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</si>
  <si>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</si>
  <si>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</si>
  <si>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</si>
  <si>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</si>
  <si>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</si>
  <si>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</si>
  <si>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</si>
  <si>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</si>
  <si>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</si>
  <si>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</si>
  <si>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</si>
  <si>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</si>
  <si>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</si>
  <si>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</si>
  <si>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</si>
  <si>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</si>
  <si>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</si>
  <si>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</si>
  <si>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</si>
  <si>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</si>
  <si>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</si>
  <si>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</si>
  <si>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</si>
  <si>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</si>
  <si>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</si>
  <si>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</si>
  <si>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</si>
  <si>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</si>
  <si>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</si>
  <si>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</si>
  <si>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</si>
  <si>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</si>
  <si>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</si>
  <si>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</si>
  <si>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</si>
  <si>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</si>
  <si>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</si>
  <si>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</si>
  <si>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</si>
  <si>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</si>
  <si>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</si>
  <si>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</si>
  <si>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</si>
  <si>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</si>
  <si>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</si>
  <si>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</si>
  <si>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</si>
  <si>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</si>
  <si>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</si>
  <si>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</si>
  <si>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</si>
  <si>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</si>
  <si>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</si>
  <si>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</si>
  <si>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</si>
  <si>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</si>
  <si>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</si>
  <si>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</si>
  <si>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</si>
  <si>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</si>
  <si>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</si>
  <si>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</si>
  <si>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</si>
  <si>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</si>
  <si>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</si>
  <si>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</si>
  <si>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</si>
  <si>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</si>
  <si>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</si>
  <si>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</si>
  <si>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</si>
  <si>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</si>
  <si>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</si>
  <si>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</si>
  <si>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</si>
  <si>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</si>
  <si>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</si>
  <si>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</si>
  <si>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</si>
  <si>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</si>
  <si>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</si>
  <si>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</si>
  <si>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</si>
  <si>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</si>
  <si>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</si>
  <si>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</si>
  <si>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</si>
  <si>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</si>
  <si>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</si>
  <si>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</si>
  <si>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</si>
  <si>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</si>
  <si>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</si>
  <si>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</si>
  <si>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</si>
  <si>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</si>
  <si>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</si>
  <si>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</si>
  <si>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</si>
  <si>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</si>
  <si>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</si>
  <si>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</si>
  <si>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</si>
  <si>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</si>
  <si>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</si>
  <si>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</si>
  <si>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</si>
  <si>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</si>
  <si>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</si>
  <si>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</si>
  <si>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</si>
  <si>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</si>
  <si>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</si>
  <si>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</si>
  <si>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</si>
  <si>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</si>
  <si>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</si>
  <si>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</si>
  <si>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</si>
  <si>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</si>
  <si>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</si>
  <si>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</si>
  <si>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</si>
  <si>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</si>
  <si>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</si>
  <si>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</si>
  <si>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</si>
  <si>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</si>
  <si>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</si>
  <si>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</si>
  <si>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</si>
  <si>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</si>
  <si>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</si>
  <si>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</si>
  <si>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</si>
  <si>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</si>
  <si>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</si>
  <si>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</si>
  <si>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</si>
  <si>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</si>
  <si>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</si>
  <si>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</si>
  <si>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</si>
  <si>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</si>
  <si>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</si>
  <si>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</si>
  <si>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</si>
  <si>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</si>
  <si>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</si>
  <si>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</si>
  <si>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</si>
  <si>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</si>
  <si>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</si>
  <si>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</si>
  <si>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</si>
  <si>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</si>
  <si>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</si>
  <si>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</si>
  <si>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</si>
  <si>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</si>
  <si>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</si>
  <si>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</si>
  <si>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</si>
  <si>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</si>
  <si>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</si>
  <si>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</si>
  <si>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</si>
  <si>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</si>
  <si>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</si>
  <si>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</si>
  <si>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</si>
  <si>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</si>
  <si>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</si>
  <si>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</si>
  <si>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</si>
  <si>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</si>
  <si>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</si>
  <si>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</si>
  <si>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</si>
  <si>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</si>
  <si>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</si>
  <si>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</si>
  <si>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</si>
  <si>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</si>
  <si>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</si>
  <si>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</si>
  <si>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</si>
  <si>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</si>
  <si>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</si>
  <si>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</si>
  <si>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</si>
  <si>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</si>
  <si>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</si>
  <si>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</si>
  <si>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</si>
  <si>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</si>
  <si>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</si>
  <si>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</si>
  <si>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</si>
  <si>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</si>
  <si>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</si>
  <si>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</si>
  <si>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</si>
  <si>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</si>
  <si>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</si>
  <si>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</si>
  <si>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</si>
  <si>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</si>
  <si>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</si>
  <si>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</si>
  <si>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</si>
  <si>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</si>
  <si>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</si>
  <si>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</si>
  <si>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</si>
  <si>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</si>
  <si>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</si>
  <si>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</si>
  <si>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</si>
  <si>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</si>
  <si>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</si>
  <si>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</si>
  <si>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</si>
  <si>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</si>
  <si>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</si>
  <si>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</si>
  <si>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</si>
  <si>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</si>
  <si>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</si>
  <si>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</si>
  <si>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</si>
  <si>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</si>
  <si>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</si>
  <si>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</si>
  <si>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</si>
  <si>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</si>
  <si>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</si>
  <si>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</si>
  <si>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</si>
  <si>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</si>
  <si>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</si>
  <si>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</si>
  <si>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</si>
  <si>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</si>
  <si>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</si>
  <si>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</si>
  <si>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</si>
  <si>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</si>
  <si>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</si>
  <si>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</si>
  <si>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</si>
  <si>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</si>
  <si>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</si>
  <si>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</si>
  <si>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</si>
  <si>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</si>
  <si>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</si>
  <si>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</si>
  <si>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</si>
  <si>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</si>
  <si>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</si>
  <si>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</si>
  <si>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</si>
  <si>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</si>
  <si>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</si>
  <si>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</si>
  <si>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</si>
  <si>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</si>
  <si>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</si>
  <si>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</si>
  <si>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</si>
  <si>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</si>
  <si>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</si>
  <si>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</si>
  <si>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</si>
  <si>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</si>
  <si>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</si>
  <si>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</si>
  <si>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</si>
  <si>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</si>
  <si>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</si>
  <si>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</si>
  <si>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</si>
  <si>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</si>
  <si>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</si>
  <si>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</si>
  <si>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</si>
  <si>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</si>
  <si>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</si>
  <si>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</si>
  <si>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</si>
  <si>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</si>
  <si>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</si>
  <si>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</si>
  <si>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</si>
  <si>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</si>
  <si>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</si>
  <si>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</si>
  <si>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</si>
  <si>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</si>
  <si>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</si>
  <si>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</si>
  <si>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</si>
  <si>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</si>
  <si>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</si>
  <si>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</si>
  <si>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</si>
  <si>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</si>
  <si>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</si>
  <si>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</si>
  <si>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</si>
  <si>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</si>
  <si>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</si>
  <si>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</si>
  <si>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</si>
  <si>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</si>
  <si>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</si>
  <si>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</si>
  <si>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</si>
  <si>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</si>
  <si>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</si>
  <si>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</si>
  <si>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</si>
  <si>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</si>
  <si>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</si>
  <si>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</si>
  <si>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</si>
  <si>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</si>
  <si>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</si>
  <si>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</si>
  <si>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</si>
  <si>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</si>
  <si>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</si>
  <si>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</si>
  <si>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</si>
  <si>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</si>
  <si>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</si>
  <si>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</si>
  <si>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</si>
  <si>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</si>
  <si>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</si>
  <si>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</si>
  <si>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</si>
  <si>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</si>
  <si>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</si>
  <si>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</si>
  <si>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</si>
  <si>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</si>
  <si>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</si>
  <si>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</si>
  <si>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</si>
  <si>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</si>
  <si>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</si>
  <si>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</si>
  <si>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</si>
  <si>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</si>
  <si>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</si>
  <si>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</si>
  <si>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</si>
  <si>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</si>
  <si>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</si>
  <si>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</si>
  <si>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</si>
  <si>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</si>
  <si>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</si>
  <si>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</si>
  <si>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</si>
  <si>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</si>
  <si>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</si>
  <si>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</si>
  <si>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</si>
  <si>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</si>
  <si>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</si>
  <si>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</si>
  <si>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</si>
  <si>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</si>
  <si>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</si>
  <si>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</si>
  <si>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</si>
  <si>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</si>
  <si>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</si>
  <si>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</si>
  <si>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</si>
  <si>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</si>
  <si>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</si>
  <si>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</si>
  <si>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</si>
  <si>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</si>
  <si>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</si>
  <si>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</si>
  <si>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</si>
  <si>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</si>
  <si>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</si>
  <si>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</si>
  <si>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</si>
  <si>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</si>
  <si>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</si>
  <si>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</si>
  <si>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</si>
  <si>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</si>
  <si>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</si>
  <si>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</si>
  <si>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</si>
  <si>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</si>
  <si>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</si>
  <si>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</si>
  <si>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</si>
  <si>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</si>
  <si>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</si>
  <si>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</si>
  <si>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</si>
  <si>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</si>
  <si>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</si>
  <si>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</si>
  <si>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</si>
  <si>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</si>
  <si>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</si>
  <si>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</si>
  <si>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</si>
  <si>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</si>
  <si>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</si>
  <si>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</si>
  <si>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</si>
  <si>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</si>
  <si>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</si>
  <si>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</si>
  <si>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</si>
  <si>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</si>
  <si>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</si>
  <si>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</si>
  <si>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</si>
  <si>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</si>
  <si>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</si>
  <si>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</si>
  <si>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</si>
  <si>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</si>
  <si>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</si>
  <si>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</si>
  <si>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</si>
  <si>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</si>
  <si>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</si>
  <si>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</si>
  <si>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</si>
  <si>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</si>
  <si>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</si>
  <si>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</si>
  <si>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</si>
  <si>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</si>
  <si>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</si>
  <si>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</si>
  <si>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</si>
  <si>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</si>
  <si>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</si>
  <si>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</si>
  <si>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</si>
  <si>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</si>
  <si>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</si>
  <si>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</si>
  <si>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</si>
  <si>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</si>
  <si>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</si>
  <si>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</si>
  <si>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</si>
  <si>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</si>
  <si>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</si>
  <si>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</si>
  <si>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</si>
  <si>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</si>
  <si>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</si>
  <si>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</si>
  <si>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</si>
  <si>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</si>
  <si>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</si>
  <si>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</si>
  <si>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</si>
  <si>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</si>
  <si>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</si>
  <si>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</si>
  <si>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</si>
  <si>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</si>
  <si>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</si>
  <si>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</si>
  <si>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</si>
  <si>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</si>
  <si>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</si>
  <si>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</si>
  <si>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</si>
  <si>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</si>
  <si>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</si>
  <si>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</si>
  <si>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</si>
  <si>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</si>
  <si>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</si>
  <si>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</si>
  <si>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</si>
  <si>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</si>
  <si>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</si>
  <si>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</si>
  <si>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</si>
  <si>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</si>
  <si>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</si>
  <si>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</si>
  <si>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</si>
  <si>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</si>
  <si>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</si>
  <si>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</si>
  <si>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</si>
  <si>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</si>
  <si>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</si>
  <si>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</si>
  <si>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</si>
  <si>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</si>
  <si>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</si>
  <si>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</si>
  <si>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</si>
  <si>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</si>
  <si>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</si>
  <si>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</si>
  <si>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</si>
  <si>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</si>
  <si>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</si>
  <si>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</si>
  <si>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</si>
  <si>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</si>
  <si>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</si>
  <si>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</si>
  <si>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</si>
  <si>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</si>
  <si>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</si>
  <si>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</si>
  <si>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</si>
  <si>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</si>
  <si>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</si>
  <si>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</si>
  <si>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</si>
  <si>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</si>
  <si>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</si>
  <si>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</si>
  <si>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</si>
  <si>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</si>
  <si>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</si>
  <si>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</si>
  <si>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</si>
  <si>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</si>
  <si>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</si>
  <si>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</si>
  <si>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</si>
  <si>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</si>
  <si>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</si>
  <si>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</si>
  <si>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</si>
  <si>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</si>
  <si>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</si>
  <si>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</si>
  <si>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</si>
  <si>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</si>
  <si>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</si>
  <si>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</si>
  <si>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</si>
  <si>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</si>
  <si>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</si>
  <si>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</si>
  <si>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</si>
  <si>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</si>
  <si>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</si>
  <si>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</si>
  <si>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</si>
  <si>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</si>
  <si>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</si>
  <si>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</si>
  <si>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</si>
  <si>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</si>
  <si>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</si>
  <si>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</si>
  <si>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</si>
  <si>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</si>
  <si>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</si>
  <si>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</si>
  <si>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</si>
  <si>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</si>
  <si>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</si>
  <si>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</si>
  <si>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</si>
  <si>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</si>
  <si>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</si>
  <si>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</si>
  <si>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</si>
  <si>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</si>
  <si>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</si>
  <si>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</si>
  <si>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</si>
  <si>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</si>
  <si>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</si>
  <si>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</si>
  <si>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</si>
  <si>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</si>
  <si>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</si>
  <si>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</si>
  <si>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</si>
  <si>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</si>
  <si>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</si>
  <si>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</si>
  <si>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</si>
  <si>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</si>
  <si>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</si>
  <si>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</si>
  <si>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</si>
  <si>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</si>
  <si>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</si>
  <si>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</si>
  <si>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</si>
  <si>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</si>
  <si>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</si>
  <si>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</si>
  <si>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</si>
  <si>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</si>
  <si>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</si>
  <si>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</si>
  <si>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</si>
  <si>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</si>
  <si>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</si>
  <si>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</si>
  <si>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</si>
  <si>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</si>
  <si>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</si>
  <si>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</si>
  <si>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</si>
  <si>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</si>
  <si>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</si>
  <si>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</si>
  <si>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</si>
  <si>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</si>
  <si>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</si>
  <si>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</si>
  <si>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</si>
  <si>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</si>
  <si>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</si>
  <si>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</si>
  <si>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</si>
  <si>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</si>
  <si>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</si>
  <si>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</si>
  <si>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</si>
  <si>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</si>
  <si>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</si>
  <si>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</si>
  <si>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</si>
  <si>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</si>
  <si>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</si>
  <si>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</si>
  <si>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</si>
  <si>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</si>
  <si>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</si>
  <si>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</si>
  <si>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</si>
  <si>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</si>
  <si>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</si>
  <si>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</si>
  <si>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</si>
  <si>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</si>
  <si>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</si>
  <si>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</si>
  <si>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</si>
  <si>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</si>
  <si>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</si>
  <si>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</si>
  <si>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</si>
  <si>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</si>
  <si>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</si>
  <si>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</si>
  <si>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</si>
  <si>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</si>
  <si>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</si>
  <si>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</si>
  <si>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</si>
  <si>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</si>
  <si>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</si>
  <si>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</si>
  <si>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</si>
  <si>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</si>
  <si>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</si>
  <si>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</si>
  <si>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</si>
  <si>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</si>
  <si>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</si>
  <si>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</si>
  <si>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</si>
  <si>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</si>
  <si>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</si>
  <si>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</si>
  <si>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</si>
  <si>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</si>
  <si>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</si>
  <si>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</si>
  <si>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</si>
  <si>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</si>
  <si>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</si>
  <si>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</si>
  <si>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</si>
  <si>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</si>
  <si>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</si>
  <si>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</si>
  <si>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</si>
  <si>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</si>
  <si>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</si>
  <si>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</si>
  <si>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</si>
  <si>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</si>
  <si>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</si>
  <si>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</si>
  <si>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</si>
  <si>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</si>
  <si>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</si>
  <si>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</si>
  <si>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</si>
  <si>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</si>
  <si>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</si>
  <si>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</si>
  <si>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</si>
  <si>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</si>
  <si>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</si>
  <si>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</si>
  <si>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</si>
  <si>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</si>
  <si>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</si>
  <si>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</si>
  <si>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</si>
  <si>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</si>
  <si>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</si>
  <si>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</si>
  <si>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</si>
  <si>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</si>
  <si>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</si>
  <si>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</si>
  <si>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</si>
  <si>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</si>
  <si>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</si>
  <si>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</si>
  <si>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</si>
  <si>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</si>
  <si>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</si>
  <si>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</si>
  <si>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</si>
  <si>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</si>
  <si>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</si>
  <si>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</si>
  <si>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</si>
  <si>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</si>
  <si>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</si>
  <si>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</si>
  <si>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</si>
  <si>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</si>
  <si>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</si>
  <si>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</si>
  <si>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</si>
  <si>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</si>
  <si>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</si>
  <si>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</si>
  <si>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</si>
  <si>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</si>
  <si>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</si>
  <si>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</si>
  <si>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</si>
  <si>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</si>
  <si>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</si>
  <si>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</si>
  <si>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</si>
  <si>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</si>
  <si>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</si>
  <si>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</si>
  <si>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</si>
  <si>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</si>
  <si>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</si>
  <si>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</si>
  <si>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</si>
  <si>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</si>
  <si>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</si>
  <si>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</si>
  <si>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</si>
  <si>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</si>
  <si>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</si>
  <si>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</si>
  <si>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</si>
  <si>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</si>
  <si>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</si>
  <si>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</si>
  <si>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</si>
  <si>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</si>
  <si>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</si>
  <si>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</si>
  <si>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</si>
  <si>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</si>
  <si>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</si>
  <si>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</si>
  <si>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</si>
  <si>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</si>
  <si>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</si>
  <si>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</si>
  <si>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</si>
  <si>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</si>
  <si>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</si>
  <si>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</si>
  <si>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</si>
  <si>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</si>
  <si>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</si>
  <si>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</si>
  <si>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</si>
  <si>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</si>
  <si>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</si>
  <si>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</si>
  <si>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</si>
  <si>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</si>
  <si>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</si>
  <si>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</si>
  <si>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</si>
  <si>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</si>
  <si>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</si>
  <si>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</si>
  <si>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</si>
  <si>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</si>
  <si>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</si>
  <si>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</si>
  <si>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</si>
  <si>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</si>
  <si>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</si>
  <si>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</si>
  <si>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</si>
  <si>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</si>
  <si>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</si>
  <si>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</si>
  <si>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</si>
  <si>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</si>
  <si>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</si>
  <si>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</si>
  <si>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</si>
  <si>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</si>
  <si>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</si>
  <si>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</si>
  <si>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</si>
  <si>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</si>
  <si>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</si>
  <si>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</si>
  <si>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</si>
  <si>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</si>
  <si>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</si>
  <si>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</si>
  <si>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</si>
  <si>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</si>
  <si>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</si>
  <si>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</si>
  <si>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</si>
  <si>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</si>
  <si>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</si>
  <si>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</si>
  <si>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</si>
  <si>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</si>
  <si>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</si>
  <si>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</si>
  <si>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</si>
  <si>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</si>
  <si>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</si>
  <si>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</si>
  <si>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</si>
  <si>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</si>
  <si>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</si>
  <si>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</si>
  <si>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</si>
  <si>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</si>
  <si>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</si>
  <si>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</si>
  <si>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</si>
  <si>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</si>
  <si>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</si>
  <si>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</si>
  <si>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</si>
  <si>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</si>
  <si>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</si>
  <si>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</si>
  <si>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</si>
  <si>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</si>
  <si>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</si>
  <si>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</si>
  <si>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</si>
  <si>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</si>
  <si>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</si>
  <si>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</si>
  <si>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</si>
  <si>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</si>
  <si>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</si>
  <si>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</si>
  <si>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</si>
  <si>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</si>
  <si>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</si>
  <si>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</si>
  <si>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</si>
  <si>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</si>
  <si>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</si>
  <si>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</si>
  <si>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</si>
  <si>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</si>
  <si>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</si>
  <si>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</si>
  <si>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</si>
  <si>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</si>
  <si>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</si>
  <si>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</si>
  <si>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</si>
  <si>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</si>
  <si>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</si>
  <si>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</si>
  <si>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</si>
  <si>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</si>
  <si>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</si>
  <si>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</si>
  <si>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</si>
  <si>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</si>
  <si>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</si>
  <si>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</si>
  <si>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</si>
  <si>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</si>
  <si>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</si>
  <si>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</si>
  <si>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</si>
  <si>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</si>
  <si>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</si>
  <si>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</si>
  <si>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</si>
  <si>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</si>
  <si>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</si>
  <si>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</si>
  <si>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</si>
  <si>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</si>
  <si>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</si>
  <si>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</si>
  <si>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</si>
  <si>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</si>
  <si>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</si>
  <si>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</si>
  <si>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</si>
  <si>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</si>
  <si>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</si>
  <si>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</si>
  <si>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</si>
  <si>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</si>
  <si>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</si>
  <si>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</si>
  <si>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</si>
  <si>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</si>
  <si>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</si>
  <si>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</si>
  <si>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</si>
  <si>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</si>
  <si>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</si>
  <si>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</si>
  <si>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</si>
  <si>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</si>
  <si>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</si>
  <si>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</si>
  <si>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</si>
  <si>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</si>
  <si>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</si>
  <si>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</si>
  <si>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</si>
  <si>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</si>
  <si>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</si>
  <si>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</si>
  <si>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</si>
  <si>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</si>
  <si>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</si>
  <si>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</si>
  <si>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</si>
  <si>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</si>
  <si>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</si>
  <si>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</si>
  <si>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</si>
  <si>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</si>
  <si>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</si>
  <si>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</si>
  <si>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</si>
  <si>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</si>
  <si>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</si>
  <si>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</si>
  <si>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</si>
  <si>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</si>
  <si>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</si>
  <si>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</si>
  <si>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</si>
  <si>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</si>
  <si>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</si>
  <si>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</si>
  <si>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</si>
  <si>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</si>
  <si>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</si>
  <si>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</si>
  <si>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</si>
  <si>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</si>
  <si>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</si>
  <si>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</si>
  <si>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</si>
  <si>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</si>
  <si>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</si>
  <si>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</si>
  <si>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</si>
  <si>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</si>
  <si>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</si>
  <si>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</si>
  <si>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</si>
  <si>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</si>
  <si>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</si>
  <si>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</si>
  <si>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</si>
  <si>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</si>
  <si>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</si>
  <si>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</si>
  <si>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</si>
  <si>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</si>
  <si>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</si>
  <si>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</si>
  <si>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</si>
  <si>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</si>
  <si>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</si>
  <si>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</si>
  <si>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</si>
  <si>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</si>
  <si>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</si>
  <si>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</si>
  <si>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</si>
  <si>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</si>
  <si>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</si>
  <si>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</si>
  <si>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</si>
  <si>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</si>
  <si>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</si>
  <si>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</si>
  <si>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</si>
  <si>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</si>
  <si>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</si>
  <si>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</si>
  <si>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</si>
  <si>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</si>
  <si>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</si>
  <si>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</si>
  <si>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</si>
  <si>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</si>
  <si>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</si>
  <si>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</si>
  <si>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</si>
  <si>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</si>
  <si>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</si>
  <si>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</si>
  <si>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</si>
  <si>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</si>
  <si>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</si>
  <si>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</si>
  <si>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</si>
  <si>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</si>
  <si>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</si>
  <si>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</si>
  <si>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</si>
  <si>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</si>
  <si>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</si>
  <si>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</si>
  <si>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</si>
  <si>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</si>
  <si>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</si>
  <si>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</si>
  <si>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</si>
  <si>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</si>
  <si>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</si>
  <si>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</si>
  <si>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</si>
  <si>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</si>
  <si>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</si>
  <si>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</si>
  <si>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</si>
  <si>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</si>
  <si>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</si>
  <si>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</si>
  <si>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</si>
  <si>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</si>
  <si>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</si>
  <si>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</si>
  <si>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</si>
  <si>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</si>
  <si>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</si>
  <si>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</si>
  <si>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</si>
  <si>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</si>
  <si>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</si>
  <si>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</si>
  <si>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</si>
  <si>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</si>
  <si>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</si>
  <si>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</si>
  <si>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</si>
  <si>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</si>
  <si>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</si>
  <si>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</si>
  <si>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</si>
  <si>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</si>
  <si>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</si>
  <si>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</si>
  <si>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</si>
  <si>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</si>
  <si>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</si>
  <si>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</si>
  <si>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</si>
  <si>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</si>
  <si>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</si>
  <si>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</si>
  <si>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</si>
  <si>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</si>
  <si>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</si>
  <si>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</si>
  <si>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</si>
  <si>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</si>
  <si>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</si>
  <si>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</si>
  <si>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</si>
  <si>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</si>
  <si>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</si>
  <si>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</si>
  <si>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</si>
  <si>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</si>
  <si>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</si>
  <si>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</si>
  <si>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</si>
  <si>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</si>
  <si>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</si>
  <si>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</si>
  <si>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</si>
  <si>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</si>
  <si>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</si>
  <si>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</si>
  <si>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</si>
  <si>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</si>
  <si>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</si>
  <si>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</si>
  <si>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</si>
  <si>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</si>
  <si>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</si>
  <si>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</si>
  <si>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</si>
  <si>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</si>
  <si>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</si>
  <si>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</si>
  <si>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</si>
  <si>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</si>
  <si>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</si>
  <si>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</si>
  <si>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</si>
  <si>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</si>
  <si>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</si>
  <si>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</si>
  <si>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</si>
  <si>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</si>
  <si>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</si>
  <si>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</si>
  <si>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</si>
  <si>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</si>
  <si>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</si>
  <si>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</si>
  <si>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</si>
  <si>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</si>
  <si>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</si>
  <si>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</si>
  <si>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</si>
  <si>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</si>
  <si>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</si>
  <si>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</si>
  <si>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</si>
  <si>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</si>
  <si>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</si>
  <si>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</si>
  <si>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</si>
  <si>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</si>
  <si>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</si>
  <si>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</si>
  <si>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</si>
  <si>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</si>
  <si>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</si>
  <si>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</si>
  <si>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</si>
  <si>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</si>
  <si>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</si>
  <si>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</si>
  <si>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</si>
  <si>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</si>
  <si>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</si>
  <si>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</si>
  <si>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</si>
  <si>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</si>
  <si>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</si>
  <si>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</si>
  <si>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</si>
  <si>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</si>
  <si>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</si>
  <si>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</si>
  <si>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</si>
  <si>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</si>
  <si>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</si>
  <si>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</si>
  <si>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</si>
  <si>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</si>
  <si>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</si>
  <si>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</si>
  <si>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</si>
  <si>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</si>
  <si>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</si>
  <si>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</si>
  <si>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</si>
  <si>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</si>
  <si>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</si>
  <si>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</si>
  <si>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</si>
  <si>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</si>
  <si>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</si>
  <si>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</si>
  <si>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</si>
  <si>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</si>
  <si>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</si>
  <si>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</si>
  <si>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</si>
  <si>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</si>
  <si>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</si>
  <si>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</si>
  <si>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</si>
  <si>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</si>
  <si>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</si>
  <si>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</si>
  <si>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</si>
  <si>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</si>
  <si>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</si>
  <si>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</si>
  <si>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</si>
  <si>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</si>
  <si>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</si>
  <si>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</si>
  <si>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</si>
  <si>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</si>
  <si>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</si>
  <si>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</si>
  <si>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</si>
  <si>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</si>
  <si>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</si>
  <si>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</si>
  <si>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</si>
  <si>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</si>
  <si>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</si>
  <si>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</si>
  <si>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</si>
  <si>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</si>
  <si>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</si>
  <si>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</si>
  <si>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</si>
  <si>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</si>
  <si>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</si>
  <si>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</si>
  <si>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</si>
  <si>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</si>
  <si>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</si>
  <si>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</si>
  <si>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</si>
  <si>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</si>
  <si>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</si>
  <si>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</si>
  <si>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</si>
  <si>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</si>
  <si>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</si>
  <si>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</si>
  <si>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</si>
  <si>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</si>
  <si>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</si>
  <si>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</si>
  <si>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</si>
  <si>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</si>
  <si>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</si>
  <si>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</si>
  <si>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</si>
  <si>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</si>
  <si>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</si>
  <si>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</si>
  <si>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</si>
  <si>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</si>
  <si>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</si>
  <si>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</si>
  <si>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</si>
  <si>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</si>
  <si>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</si>
  <si>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</si>
  <si>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</si>
  <si>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</si>
  <si>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</si>
  <si>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</si>
  <si>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</si>
  <si>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</si>
  <si>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</si>
  <si>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</si>
  <si>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</si>
  <si>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</si>
  <si>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</si>
  <si>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</si>
  <si>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</si>
  <si>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</si>
  <si>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</si>
  <si>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</si>
  <si>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</si>
  <si>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</si>
  <si>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</si>
  <si>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</si>
  <si>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</si>
  <si>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</si>
  <si>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</si>
  <si>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</si>
  <si>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</si>
  <si>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</si>
  <si>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</si>
  <si>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</si>
  <si>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</si>
  <si>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</si>
  <si>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</si>
  <si>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</si>
  <si>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</si>
  <si>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</si>
  <si>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</si>
  <si>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</si>
  <si>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</si>
  <si>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</si>
  <si>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</si>
  <si>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</si>
  <si>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</si>
  <si>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</si>
  <si>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</si>
  <si>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</si>
  <si>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</si>
  <si>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</si>
  <si>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</si>
  <si>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</si>
  <si>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</si>
  <si>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</si>
  <si>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</si>
  <si>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</si>
  <si>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</si>
  <si>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</si>
  <si>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</si>
  <si>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</si>
  <si>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</si>
  <si>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</si>
  <si>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</si>
  <si>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</si>
  <si>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</si>
  <si>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</si>
  <si>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</si>
  <si>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</si>
  <si>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</si>
  <si>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</si>
  <si>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</si>
  <si>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</si>
  <si>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</si>
  <si>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</si>
  <si>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</si>
  <si>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</si>
  <si>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</si>
  <si>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</si>
  <si>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</si>
  <si>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</si>
  <si>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</si>
  <si>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</si>
  <si>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</si>
  <si>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</si>
  <si>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</si>
  <si>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</si>
  <si>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</si>
  <si>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</si>
  <si>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</si>
  <si>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</si>
  <si>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</si>
  <si>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</si>
  <si>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</si>
  <si>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</si>
  <si>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</si>
  <si>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</si>
  <si>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</si>
  <si>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</si>
  <si>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</si>
  <si>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</si>
  <si>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</si>
  <si>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</si>
  <si>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</si>
  <si>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</si>
  <si>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</si>
  <si>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</si>
  <si>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</si>
  <si>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</si>
  <si>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</si>
  <si>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</si>
  <si>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</si>
  <si>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</si>
  <si>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</si>
  <si>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</si>
  <si>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</si>
  <si>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</si>
  <si>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</si>
  <si>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</si>
  <si>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</si>
  <si>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</si>
  <si>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</si>
  <si>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</si>
  <si>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</si>
  <si>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</si>
  <si>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</si>
  <si>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</si>
  <si>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</si>
  <si>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</si>
  <si>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</si>
  <si>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</si>
  <si>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</si>
  <si>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</si>
  <si>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</si>
  <si>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</si>
  <si>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</si>
  <si>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</si>
  <si>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</si>
  <si>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</si>
  <si>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</si>
  <si>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</si>
  <si>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</si>
  <si>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</si>
  <si>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</si>
  <si>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</si>
  <si>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</si>
  <si>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</si>
  <si>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</si>
  <si>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</si>
  <si>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</si>
  <si>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</si>
  <si>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</si>
  <si>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</si>
  <si>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</si>
  <si>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</si>
  <si>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</si>
  <si>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</si>
  <si>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</si>
  <si>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</si>
  <si>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</si>
  <si>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</si>
  <si>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</si>
  <si>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</si>
  <si>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</si>
  <si>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</si>
  <si>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</si>
  <si>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</si>
  <si>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</si>
  <si>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</si>
  <si>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</si>
  <si>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</si>
  <si>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</si>
  <si>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</si>
  <si>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</si>
  <si>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</si>
  <si>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</si>
  <si>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</si>
  <si>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</si>
  <si>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</si>
  <si>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</si>
  <si>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</si>
  <si>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</si>
  <si>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</si>
  <si>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</si>
  <si>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</si>
  <si>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</si>
  <si>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</si>
  <si>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</si>
  <si>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</si>
  <si>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</si>
  <si>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</si>
  <si>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</si>
  <si>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</si>
  <si>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</si>
  <si>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</si>
  <si>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</si>
  <si>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</si>
  <si>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</si>
  <si>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</si>
  <si>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</si>
  <si>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</si>
  <si>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</si>
  <si>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</si>
  <si>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</si>
  <si>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</si>
  <si>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</si>
  <si>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</si>
  <si>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</si>
  <si>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</si>
  <si>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</si>
  <si>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</si>
  <si>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</si>
  <si>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</si>
  <si>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</si>
  <si>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</si>
  <si>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</si>
  <si>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</si>
  <si>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</si>
  <si>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</si>
  <si>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</si>
  <si>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</si>
  <si>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</si>
  <si>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</si>
  <si>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</si>
  <si>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</si>
  <si>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</si>
  <si>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</si>
  <si>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</si>
  <si>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</si>
  <si>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</si>
  <si>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</si>
  <si>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</si>
  <si>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</si>
  <si>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</si>
  <si>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</si>
  <si>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</si>
  <si>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</si>
  <si>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</si>
  <si>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</si>
  <si>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</si>
  <si>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</si>
  <si>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</si>
  <si>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</si>
  <si>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</si>
  <si>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</si>
  <si>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</si>
  <si>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</si>
  <si>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</si>
  <si>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</si>
  <si>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</si>
  <si>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</si>
  <si>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</si>
  <si>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</si>
  <si>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</si>
  <si>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</si>
  <si>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</si>
  <si>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</si>
  <si>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</si>
  <si>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</si>
  <si>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</si>
  <si>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</si>
  <si>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</si>
  <si>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</si>
  <si>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</si>
  <si>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</si>
  <si>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</si>
  <si>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</si>
  <si>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</si>
  <si>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</si>
  <si>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</si>
  <si>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</si>
  <si>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</si>
  <si>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</si>
  <si>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</si>
  <si>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</si>
  <si>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</si>
  <si>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</si>
  <si>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</si>
  <si>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</si>
  <si>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</si>
  <si>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</si>
  <si>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</si>
  <si>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</si>
  <si>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</si>
  <si>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</si>
  <si>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</si>
  <si>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</si>
  <si>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</si>
  <si>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</si>
  <si>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</si>
  <si>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</si>
  <si>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</si>
  <si>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</si>
  <si>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</si>
  <si>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</si>
  <si>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</si>
  <si>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</si>
  <si>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</si>
  <si>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</si>
  <si>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</si>
  <si>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</si>
  <si>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</si>
  <si>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</si>
  <si>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</si>
  <si>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</si>
  <si>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</si>
  <si>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</si>
  <si>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</si>
  <si>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</si>
  <si>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</si>
  <si>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</si>
  <si>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</si>
  <si>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</si>
  <si>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</si>
  <si>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</si>
  <si>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</si>
  <si>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</si>
  <si>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</si>
  <si>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</si>
  <si>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</si>
  <si>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</si>
  <si>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</si>
  <si>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</si>
  <si>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</si>
  <si>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</si>
  <si>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</si>
  <si>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</si>
  <si>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</si>
  <si>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</si>
  <si>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</si>
  <si>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</si>
  <si>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</si>
  <si>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</si>
  <si>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</si>
  <si>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</si>
  <si>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</si>
  <si>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</si>
  <si>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</si>
  <si>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</si>
  <si>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</si>
  <si>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</si>
  <si>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</si>
  <si>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</si>
  <si>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</si>
  <si>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</si>
  <si>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</si>
  <si>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</si>
  <si>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</si>
  <si>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</si>
  <si>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</si>
  <si>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</si>
  <si>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</si>
  <si>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</si>
  <si>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</si>
  <si>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</si>
  <si>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</si>
  <si>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</si>
  <si>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</si>
  <si>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</si>
  <si>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</si>
  <si>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</si>
  <si>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</si>
  <si>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</si>
  <si>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</si>
  <si>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</si>
  <si>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</si>
  <si>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</si>
  <si>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</si>
  <si>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</si>
  <si>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</si>
  <si>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</si>
  <si>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</si>
  <si>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</si>
  <si>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</si>
  <si>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</si>
  <si>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</si>
  <si>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</si>
  <si>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</si>
  <si>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</si>
  <si>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</si>
  <si>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</si>
  <si>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</si>
  <si>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</si>
  <si>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</si>
  <si>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</si>
  <si>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</si>
  <si>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</si>
  <si>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</si>
  <si>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</si>
  <si>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</si>
  <si>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</si>
  <si>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</si>
  <si>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</si>
  <si>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</si>
  <si>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</si>
  <si>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</si>
  <si>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</si>
  <si>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</si>
  <si>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</si>
  <si>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</si>
  <si>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</si>
  <si>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</si>
  <si>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</si>
  <si>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</si>
  <si>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</si>
  <si>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</si>
  <si>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</si>
  <si>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</si>
  <si>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</si>
  <si>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</si>
  <si>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</si>
  <si>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</si>
  <si>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</si>
  <si>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</si>
  <si>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</si>
  <si>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</si>
  <si>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</si>
  <si>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</si>
  <si>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</si>
  <si>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</si>
  <si>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</si>
  <si>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</si>
  <si>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</si>
  <si>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</si>
  <si>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</si>
  <si>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</si>
  <si>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</si>
  <si>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</si>
  <si>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</si>
  <si>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</si>
  <si>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</si>
  <si>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</si>
  <si>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</si>
  <si>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</si>
  <si>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</si>
  <si>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</si>
  <si>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</si>
  <si>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</si>
  <si>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</si>
  <si>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</si>
  <si>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</si>
  <si>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</si>
  <si>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</si>
  <si>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</si>
  <si>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</si>
  <si>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</si>
  <si>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</si>
  <si>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</si>
  <si>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</si>
  <si>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</si>
  <si>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</si>
  <si>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</si>
  <si>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</si>
  <si>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</si>
  <si>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</si>
  <si>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</si>
  <si>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</si>
  <si>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</si>
  <si>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</si>
  <si>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</si>
  <si>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</si>
  <si>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</si>
  <si>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</si>
  <si>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</si>
  <si>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</si>
  <si>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</si>
  <si>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</si>
  <si>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</si>
  <si>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</si>
  <si>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</si>
  <si>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</si>
  <si>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</si>
  <si>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</si>
  <si>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</si>
  <si>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</si>
  <si>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</si>
  <si>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</si>
  <si>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</si>
  <si>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</si>
  <si>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</si>
  <si>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</si>
  <si>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</si>
  <si>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</si>
  <si>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</si>
  <si>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</si>
  <si>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</si>
  <si>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</si>
  <si>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</si>
  <si>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</si>
  <si>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</si>
  <si>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</si>
  <si>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</si>
  <si>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</si>
  <si>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</si>
  <si>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</si>
  <si>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</si>
  <si>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</si>
  <si>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</si>
  <si>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</si>
  <si>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</si>
  <si>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</si>
  <si>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</si>
  <si>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</si>
  <si>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</si>
  <si>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</si>
  <si>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</si>
  <si>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</si>
  <si>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</si>
  <si>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</si>
  <si>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</si>
  <si>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</si>
  <si>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</si>
  <si>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</si>
  <si>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</si>
  <si>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</si>
  <si>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</si>
  <si>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</si>
  <si>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</si>
  <si>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</si>
  <si>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</si>
  <si>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</si>
  <si>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</si>
  <si>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</si>
  <si>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</si>
  <si>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</si>
  <si>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</si>
  <si>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</si>
  <si>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</si>
  <si>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</si>
  <si>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</si>
  <si>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</si>
  <si>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</si>
  <si>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</si>
  <si>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</si>
  <si>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</si>
  <si>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</si>
  <si>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</si>
  <si>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</si>
  <si>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</si>
  <si>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</si>
  <si>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</si>
  <si>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</si>
  <si>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</si>
  <si>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</si>
  <si>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</si>
  <si>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</si>
  <si>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</si>
  <si>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</si>
  <si>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</si>
  <si>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</si>
  <si>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</si>
  <si>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</si>
  <si>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</si>
  <si>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</si>
  <si>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</si>
  <si>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</si>
  <si>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</si>
  <si>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</si>
  <si>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</si>
  <si>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</si>
  <si>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</si>
  <si>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</si>
  <si>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</si>
  <si>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</si>
  <si>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</si>
  <si>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</si>
  <si>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</si>
  <si>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</si>
  <si>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</si>
  <si>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</si>
  <si>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</si>
  <si>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</si>
  <si>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</si>
  <si>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</si>
  <si>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</si>
  <si>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</si>
  <si>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</si>
  <si>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</si>
  <si>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</si>
  <si>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</si>
  <si>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</si>
  <si>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</si>
  <si>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</si>
  <si>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</si>
  <si>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</si>
  <si>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</si>
  <si>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</si>
  <si>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</si>
  <si>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</si>
  <si>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</si>
  <si>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</si>
  <si>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</si>
  <si>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</si>
  <si>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</si>
  <si>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</si>
  <si>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</si>
  <si>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</si>
  <si>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</si>
  <si>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</si>
  <si>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</si>
  <si>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</si>
  <si>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</si>
  <si>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</si>
  <si>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</si>
  <si>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</si>
  <si>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</si>
  <si>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</si>
  <si>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</si>
  <si>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</si>
  <si>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</si>
  <si>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</si>
  <si>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</si>
  <si>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</si>
  <si>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</si>
  <si>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</si>
  <si>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</si>
  <si>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</si>
  <si>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</si>
  <si>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</si>
  <si>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</si>
  <si>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</si>
  <si>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</si>
  <si>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</si>
  <si>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</si>
  <si>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</si>
  <si>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</si>
  <si>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</si>
  <si>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</si>
  <si>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</si>
  <si>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</si>
  <si>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</si>
  <si>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</si>
  <si>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</si>
  <si>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</si>
  <si>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</si>
  <si>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</si>
  <si>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</si>
  <si>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</si>
  <si>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</si>
  <si>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</si>
  <si>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</si>
  <si>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</si>
  <si>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</si>
  <si>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</si>
  <si>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</si>
  <si>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</si>
  <si>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</si>
  <si>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</si>
  <si>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</si>
  <si>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</si>
  <si>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</si>
  <si>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</si>
  <si>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</si>
  <si>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</si>
  <si>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</si>
  <si>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</si>
  <si>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</si>
  <si>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</si>
  <si>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</si>
  <si>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</si>
  <si>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</si>
  <si>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</si>
  <si>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</si>
  <si>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</si>
  <si>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</si>
  <si>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</si>
  <si>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</si>
  <si>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</si>
  <si>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</si>
  <si>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</si>
  <si>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</si>
  <si>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</si>
  <si>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</si>
  <si>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</si>
  <si>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</si>
  <si>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</si>
  <si>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</si>
  <si>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</si>
  <si>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</si>
  <si>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</si>
  <si>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</si>
  <si>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</si>
  <si>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</si>
  <si>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</si>
  <si>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</si>
  <si>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</si>
  <si>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</si>
  <si>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</si>
  <si>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</si>
  <si>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</si>
  <si>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</si>
  <si>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</si>
  <si>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</si>
  <si>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</si>
  <si>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</si>
  <si>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</si>
  <si>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</si>
  <si>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</si>
  <si>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</si>
  <si>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</si>
  <si>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</si>
  <si>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</si>
  <si>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</si>
  <si>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</si>
  <si>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</si>
  <si>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</si>
  <si>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</si>
  <si>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</si>
  <si>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</si>
  <si>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</si>
  <si>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</si>
  <si>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</si>
  <si>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</si>
  <si>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</si>
  <si>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</si>
  <si>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</si>
  <si>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</si>
  <si>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</si>
  <si>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</si>
  <si>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</si>
  <si>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</si>
  <si>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</si>
  <si>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</si>
  <si>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</si>
  <si>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</si>
  <si>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</si>
  <si>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</si>
  <si>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</si>
  <si>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</si>
  <si>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</si>
  <si>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</si>
  <si>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</si>
  <si>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</si>
  <si>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</si>
  <si>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</si>
  <si>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</si>
  <si>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</si>
  <si>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</si>
  <si>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</si>
  <si>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</si>
  <si>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</si>
  <si>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</si>
  <si>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</si>
  <si>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</si>
  <si>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</si>
  <si>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</si>
  <si>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</si>
  <si>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</si>
  <si>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</si>
  <si>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</si>
  <si>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</si>
  <si>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</si>
  <si>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</si>
  <si>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</si>
  <si>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</si>
  <si>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</si>
  <si>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</si>
  <si>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</si>
  <si>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</si>
  <si>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</si>
  <si>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</si>
  <si>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</si>
  <si>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</si>
  <si>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</si>
  <si>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</si>
  <si>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</si>
  <si>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</si>
  <si>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</si>
  <si>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</si>
  <si>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</si>
  <si>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</si>
  <si>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</si>
  <si>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</si>
  <si>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</si>
  <si>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</si>
  <si>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</si>
  <si>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</si>
  <si>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</si>
  <si>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</si>
  <si>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</si>
  <si>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</si>
  <si>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</si>
  <si>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</si>
  <si>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</si>
  <si>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</si>
  <si>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</si>
  <si>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</si>
  <si>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</si>
  <si>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</si>
  <si>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</si>
  <si>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</si>
  <si>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</si>
  <si>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</si>
  <si>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</si>
  <si>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</si>
  <si>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</si>
  <si>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</si>
  <si>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</si>
  <si>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</si>
  <si>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</si>
  <si>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</si>
  <si>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</si>
  <si>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</si>
  <si>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</si>
  <si>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</si>
  <si>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</si>
  <si>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</si>
  <si>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</si>
  <si>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</si>
  <si>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</si>
  <si>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</si>
  <si>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</si>
  <si>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</si>
  <si>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</si>
  <si>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</si>
  <si>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</si>
  <si>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</si>
  <si>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</si>
  <si>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</si>
  <si>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</si>
  <si>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</si>
  <si>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</si>
  <si>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</si>
  <si>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</si>
  <si>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</si>
  <si>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</si>
  <si>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</si>
  <si>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</si>
  <si>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</si>
  <si>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</si>
  <si>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</si>
  <si>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</si>
  <si>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</si>
  <si>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</si>
  <si>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</si>
  <si>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</si>
  <si>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</si>
  <si>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</si>
  <si>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</si>
  <si>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</si>
  <si>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</si>
  <si>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</si>
  <si>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</si>
  <si>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</si>
  <si>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</si>
  <si>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</si>
  <si>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</si>
  <si>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</si>
  <si>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</si>
  <si>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</si>
  <si>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</si>
  <si>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</si>
  <si>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</si>
  <si>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</si>
  <si>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</si>
  <si>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</si>
  <si>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</si>
  <si>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</si>
  <si>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</si>
  <si>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</si>
  <si>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</si>
  <si>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</si>
  <si>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</si>
  <si>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</si>
  <si>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</si>
  <si>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</si>
  <si>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</si>
  <si>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</si>
  <si>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</si>
  <si>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</si>
  <si>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</si>
  <si>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</si>
  <si>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</si>
  <si>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</si>
  <si>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</si>
  <si>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</si>
  <si>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</si>
  <si>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</si>
  <si>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</si>
  <si>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</si>
  <si>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</si>
  <si>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</si>
  <si>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</si>
  <si>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</si>
  <si>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</si>
  <si>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</si>
  <si>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</si>
  <si>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</si>
  <si>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</si>
  <si>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</si>
  <si>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</si>
  <si>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</si>
  <si>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</si>
  <si>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</si>
  <si>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</si>
  <si>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</si>
  <si>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</si>
  <si>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</si>
  <si>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</si>
  <si>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</si>
  <si>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</si>
  <si>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</si>
  <si>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</si>
  <si>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</si>
  <si>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</si>
  <si>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</si>
  <si>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</si>
  <si>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</si>
  <si>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</si>
  <si>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</si>
  <si>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</si>
  <si>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</si>
  <si>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</si>
  <si>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</si>
  <si>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</si>
  <si>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</si>
  <si>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</si>
  <si>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</si>
  <si>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</si>
  <si>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</si>
  <si>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</si>
  <si>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</si>
  <si>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</si>
  <si>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</si>
  <si>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</si>
  <si>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</si>
  <si>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</si>
  <si>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</si>
  <si>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</si>
  <si>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</si>
  <si>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</si>
  <si>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</si>
  <si>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</si>
  <si>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</si>
  <si>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</si>
  <si>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</si>
  <si>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</si>
  <si>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</si>
  <si>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</si>
  <si>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</si>
  <si>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</si>
  <si>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</si>
  <si>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</si>
  <si>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</si>
  <si>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</si>
  <si>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</si>
  <si>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</si>
  <si>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</si>
  <si>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</si>
  <si>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</si>
  <si>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</si>
  <si>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</si>
  <si>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</si>
  <si>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</si>
  <si>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</si>
  <si>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</si>
  <si>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</si>
  <si>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</si>
  <si>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</si>
  <si>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</si>
  <si>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</si>
  <si>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</si>
  <si>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</si>
  <si>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</si>
  <si>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</si>
  <si>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</si>
  <si>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</si>
  <si>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</si>
  <si>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</si>
  <si>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</si>
  <si>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</si>
  <si>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</si>
  <si>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</si>
  <si>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</si>
  <si>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</si>
  <si>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</si>
  <si>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</si>
  <si>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</si>
  <si>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</si>
  <si>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</si>
  <si>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</si>
  <si>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</si>
  <si>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</si>
  <si>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</si>
  <si>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</si>
  <si>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</si>
  <si>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</si>
  <si>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</si>
  <si>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</si>
  <si>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</si>
  <si>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</si>
  <si>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</si>
  <si>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</si>
  <si>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</si>
  <si>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</si>
  <si>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</si>
  <si>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</si>
  <si>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</si>
  <si>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</si>
  <si>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</si>
  <si>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</si>
  <si>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</si>
  <si>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</si>
  <si>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</si>
  <si>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</si>
  <si>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</si>
  <si>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</si>
  <si>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</si>
  <si>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</si>
  <si>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</si>
  <si>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</si>
  <si>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</si>
  <si>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</si>
  <si>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</si>
  <si>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</si>
  <si>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</si>
  <si>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</si>
  <si>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</si>
  <si>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</si>
  <si>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</si>
  <si>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</si>
  <si>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</si>
  <si>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</si>
  <si>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</si>
  <si>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</si>
  <si>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</si>
  <si>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</si>
  <si>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</si>
  <si>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</si>
  <si>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</si>
  <si>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</si>
  <si>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</si>
  <si>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</si>
  <si>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</si>
  <si>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</si>
  <si>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</si>
  <si>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</si>
  <si>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</si>
  <si>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</si>
  <si>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</si>
  <si>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</si>
  <si>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</si>
  <si>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</si>
  <si>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</si>
  <si>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</si>
  <si>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</si>
  <si>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</si>
  <si>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</si>
  <si>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</si>
  <si>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</si>
  <si>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</si>
  <si>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</si>
  <si>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</si>
  <si>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</si>
  <si>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</si>
  <si>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</si>
  <si>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</si>
  <si>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</si>
  <si>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</si>
  <si>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</si>
  <si>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</si>
  <si>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</si>
  <si>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</si>
  <si>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</si>
  <si>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</si>
  <si>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</si>
  <si>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</si>
  <si>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</si>
  <si>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</si>
  <si>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</si>
  <si>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</si>
  <si>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</si>
  <si>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</si>
  <si>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</si>
  <si>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</si>
  <si>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</si>
  <si>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</si>
  <si>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</si>
  <si>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</si>
  <si>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</si>
  <si>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</si>
  <si>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</si>
  <si>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</si>
  <si>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</si>
  <si>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</si>
  <si>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</si>
  <si>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</si>
  <si>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</si>
  <si>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</si>
  <si>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</si>
  <si>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</si>
  <si>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</si>
  <si>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</si>
  <si>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</si>
  <si>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</si>
  <si>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</si>
  <si>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</si>
  <si>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</si>
  <si>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</si>
  <si>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</si>
  <si>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</si>
  <si>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</si>
  <si>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</si>
  <si>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</si>
  <si>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</si>
  <si>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</si>
  <si>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</si>
  <si>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</si>
  <si>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</si>
  <si>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</si>
  <si>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</si>
  <si>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</si>
  <si>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</si>
  <si>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</si>
  <si>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</si>
  <si>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</si>
  <si>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</si>
  <si>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</si>
  <si>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</si>
  <si>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</si>
  <si>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</si>
  <si>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</si>
  <si>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</si>
  <si>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</si>
  <si>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</si>
  <si>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</si>
  <si>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</si>
  <si>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</si>
  <si>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</si>
  <si>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</si>
  <si>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</si>
  <si>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</si>
  <si>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</si>
  <si>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</si>
  <si>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</si>
  <si>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</si>
  <si>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</si>
  <si>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</si>
  <si>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</si>
  <si>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</si>
  <si>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</si>
  <si>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</si>
  <si>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</si>
  <si>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</si>
  <si>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</si>
  <si>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</si>
  <si>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</si>
  <si>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</si>
  <si>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</si>
  <si>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</si>
  <si>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</si>
  <si>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</si>
  <si>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</si>
  <si>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</si>
  <si>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</si>
  <si>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</si>
  <si>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</si>
  <si>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</si>
  <si>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</si>
  <si>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</si>
  <si>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</si>
  <si>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</si>
  <si>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</si>
  <si>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</si>
  <si>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</si>
  <si>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</si>
  <si>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</si>
  <si>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</si>
  <si>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</si>
  <si>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</si>
  <si>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</si>
  <si>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</si>
  <si>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</si>
  <si>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</si>
  <si>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</si>
  <si>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</si>
  <si>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</si>
  <si>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</si>
  <si>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</si>
  <si>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</si>
  <si>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</si>
  <si>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</si>
  <si>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</si>
  <si>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</si>
  <si>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</si>
  <si>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</si>
  <si>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</si>
  <si>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</si>
  <si>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</si>
  <si>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</si>
  <si>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</si>
  <si>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</si>
  <si>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</si>
  <si>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</si>
  <si>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</si>
  <si>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</si>
  <si>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</si>
  <si>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</si>
  <si>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</si>
  <si>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</si>
  <si>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</si>
  <si>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</si>
  <si>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</si>
  <si>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</si>
  <si>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</si>
  <si>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</si>
  <si>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</si>
  <si>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</si>
  <si>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</si>
  <si>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</si>
  <si>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</si>
  <si>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</si>
  <si>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</si>
  <si>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</si>
  <si>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</si>
  <si>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</si>
  <si>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</si>
  <si>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</si>
  <si>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</si>
  <si>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</si>
  <si>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</si>
  <si>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</si>
  <si>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</si>
  <si>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</si>
  <si>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</si>
  <si>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</si>
  <si>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</si>
  <si>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</si>
  <si>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</si>
  <si>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</si>
  <si>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</si>
  <si>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</si>
  <si>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</si>
  <si>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</si>
  <si>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</si>
  <si>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</si>
  <si>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</si>
  <si>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</si>
  <si>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</si>
  <si>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</si>
  <si>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</si>
  <si>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</si>
  <si>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</si>
  <si>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</si>
  <si>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</si>
  <si>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</si>
  <si>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</si>
  <si>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</si>
  <si>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</si>
  <si>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</si>
  <si>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</si>
  <si>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</si>
  <si>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</si>
  <si>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</si>
  <si>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</si>
  <si>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</si>
  <si>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</si>
  <si>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</si>
  <si>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</si>
  <si>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</si>
  <si>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</si>
  <si>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</si>
  <si>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</si>
  <si>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</si>
  <si>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</si>
  <si>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</si>
  <si>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</si>
  <si>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</si>
  <si>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</si>
  <si>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</si>
  <si>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</si>
  <si>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</si>
  <si>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</si>
  <si>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</si>
  <si>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</si>
  <si>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</si>
  <si>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</si>
  <si>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</si>
  <si>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</si>
  <si>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</si>
  <si>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</si>
  <si>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</si>
  <si>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</si>
  <si>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</si>
  <si>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</si>
  <si>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</si>
  <si>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</si>
  <si>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</si>
  <si>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</si>
  <si>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</si>
  <si>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</si>
  <si>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</si>
  <si>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</si>
  <si>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</si>
  <si>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</si>
  <si>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</si>
  <si>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</si>
  <si>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</si>
  <si>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</si>
  <si>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</si>
  <si>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</si>
  <si>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</si>
  <si>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</si>
  <si>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</si>
  <si>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</si>
  <si>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</si>
  <si>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</si>
  <si>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</si>
  <si>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</si>
  <si>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</si>
  <si>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</si>
  <si>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</si>
  <si>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</si>
  <si>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</si>
  <si>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</si>
  <si>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</si>
  <si>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</si>
  <si>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</si>
  <si>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</si>
  <si>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</si>
  <si>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</si>
  <si>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</si>
  <si>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</si>
  <si>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</si>
  <si>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</si>
  <si>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</si>
  <si>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</si>
  <si>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</si>
  <si>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</si>
  <si>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</si>
  <si>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</si>
  <si>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</si>
  <si>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</si>
  <si>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</si>
  <si>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</si>
  <si>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</si>
  <si>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</si>
  <si>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</si>
  <si>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</si>
  <si>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</si>
  <si>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</si>
  <si>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</si>
  <si>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</si>
  <si>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</si>
  <si>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</si>
  <si>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</si>
  <si>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</si>
  <si>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</si>
  <si>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</si>
  <si>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</si>
  <si>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</si>
  <si>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</si>
  <si>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</si>
  <si>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</si>
  <si>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</si>
  <si>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</si>
  <si>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</si>
  <si>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</si>
  <si>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</si>
  <si>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</si>
  <si>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</si>
  <si>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</si>
  <si>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</si>
  <si>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</si>
  <si>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</si>
  <si>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</si>
  <si>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</si>
  <si>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</si>
  <si>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</si>
  <si>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</si>
  <si>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</si>
  <si>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</si>
  <si>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</si>
  <si>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</si>
  <si>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</si>
  <si>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</si>
  <si>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</si>
  <si>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</si>
  <si>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</si>
  <si>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</si>
  <si>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</si>
  <si>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</si>
  <si>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</si>
  <si>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</si>
  <si>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</si>
  <si>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</si>
  <si>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</si>
  <si>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</si>
  <si>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</si>
  <si>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</si>
  <si>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</si>
  <si>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</si>
  <si>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</si>
  <si>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</si>
  <si>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</si>
  <si>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</si>
  <si>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</si>
  <si>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</si>
  <si>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</si>
  <si>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</si>
  <si>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</si>
  <si>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</si>
  <si>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</si>
  <si>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</si>
  <si>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</si>
  <si>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</si>
  <si>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</si>
  <si>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</si>
  <si>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</si>
  <si>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</si>
  <si>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</si>
  <si>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</si>
  <si>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</si>
  <si>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</si>
  <si>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</si>
  <si>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</si>
  <si>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</si>
  <si>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</si>
  <si>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</si>
  <si>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</si>
  <si>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</si>
  <si>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</si>
  <si>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</si>
  <si>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</si>
  <si>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</si>
  <si>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</si>
  <si>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</si>
  <si>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</si>
  <si>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</si>
  <si>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</si>
  <si>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</si>
  <si>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</si>
  <si>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</si>
  <si>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</si>
  <si>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</si>
  <si>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</si>
  <si>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</si>
  <si>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</si>
  <si>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</si>
  <si>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</si>
  <si>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</si>
  <si>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</si>
  <si>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</si>
  <si>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</si>
  <si>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</si>
  <si>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</si>
  <si>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</si>
  <si>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</si>
  <si>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</si>
  <si>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</si>
  <si>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</si>
  <si>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</si>
  <si>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</si>
  <si>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</si>
  <si>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</si>
  <si>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</si>
  <si>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</si>
  <si>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</si>
  <si>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</si>
  <si>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</si>
  <si>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</si>
  <si>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</si>
  <si>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</si>
  <si>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</si>
  <si>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</si>
  <si>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</si>
  <si>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</si>
  <si>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</si>
  <si>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</si>
  <si>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</si>
  <si>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</si>
  <si>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</si>
  <si>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</si>
  <si>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</si>
  <si>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</si>
  <si>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</si>
  <si>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</si>
  <si>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</si>
  <si>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</si>
  <si>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</si>
  <si>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</si>
  <si>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</si>
  <si>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</si>
  <si>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</si>
  <si>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</si>
  <si>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</si>
  <si>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</si>
  <si>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</si>
  <si>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</si>
  <si>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</si>
  <si>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</si>
  <si>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</si>
  <si>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</si>
  <si>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</si>
  <si>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</si>
  <si>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</si>
  <si>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</si>
  <si>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</si>
  <si>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</si>
  <si>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</si>
  <si>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</si>
  <si>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</si>
  <si>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</si>
  <si>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</si>
  <si>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</si>
  <si>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</si>
  <si>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</si>
  <si>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</si>
  <si>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</si>
  <si>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</si>
  <si>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</si>
  <si>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</si>
  <si>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</si>
  <si>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</si>
  <si>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</si>
  <si>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</si>
  <si>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</si>
  <si>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</si>
  <si>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</si>
  <si>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</si>
  <si>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</si>
  <si>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</si>
  <si>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</si>
  <si>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</si>
  <si>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</si>
  <si>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</si>
  <si>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</si>
  <si>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</si>
  <si>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</si>
  <si>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</si>
  <si>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</si>
  <si>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</si>
  <si>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</si>
  <si>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</si>
  <si>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</si>
  <si>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</si>
  <si>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</si>
  <si>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</si>
  <si>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</si>
  <si>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</si>
  <si>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</si>
  <si>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</si>
  <si>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</si>
  <si>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</si>
  <si>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</si>
  <si>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</si>
  <si>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</si>
  <si>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</si>
  <si>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</si>
  <si>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</si>
  <si>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</si>
  <si>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</si>
  <si>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</si>
  <si>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</si>
  <si>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</si>
  <si>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</si>
  <si>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</si>
  <si>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</si>
  <si>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</si>
  <si>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</si>
  <si>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</si>
  <si>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</si>
  <si>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</si>
  <si>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</si>
  <si>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</si>
  <si>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</si>
  <si>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</si>
  <si>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</si>
  <si>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</si>
  <si>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</si>
  <si>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</si>
  <si>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</si>
  <si>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</si>
  <si>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</si>
  <si>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</si>
  <si>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</si>
  <si>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</si>
  <si>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</si>
  <si>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</si>
  <si>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</si>
  <si>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</si>
  <si>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</si>
  <si>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</si>
  <si>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</si>
  <si>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</si>
  <si>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</si>
  <si>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</si>
  <si>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</si>
  <si>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</si>
  <si>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</si>
  <si>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</si>
  <si>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</si>
  <si>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</si>
  <si>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</si>
  <si>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</si>
  <si>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</si>
  <si>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</si>
  <si>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</si>
  <si>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</si>
  <si>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</si>
  <si>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</si>
  <si>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</si>
  <si>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</si>
  <si>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</si>
  <si>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</si>
  <si>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</si>
  <si>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</si>
  <si>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</si>
  <si>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</si>
  <si>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</si>
  <si>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</si>
  <si>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</si>
  <si>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</si>
  <si>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</si>
  <si>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</si>
  <si>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</si>
  <si>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</si>
  <si>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</si>
  <si>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</si>
  <si>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</si>
  <si>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</si>
  <si>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</si>
  <si>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</si>
  <si>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</si>
  <si>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</si>
  <si>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</si>
  <si>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</si>
  <si>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</si>
  <si>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</si>
  <si>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</si>
  <si>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</si>
  <si>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</si>
  <si>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</si>
  <si>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</si>
  <si>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</si>
  <si>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</si>
  <si>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</si>
  <si>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</si>
  <si>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</si>
  <si>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</si>
  <si>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</si>
  <si>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</si>
  <si>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</si>
  <si>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</si>
  <si>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</si>
  <si>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</si>
  <si>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</si>
  <si>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</si>
  <si>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</si>
  <si>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</si>
  <si>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</si>
  <si>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</si>
  <si>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</si>
  <si>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</si>
  <si>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</si>
  <si>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</si>
  <si>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</si>
  <si>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</si>
  <si>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</si>
  <si>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</si>
  <si>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</si>
  <si>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</si>
  <si>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</si>
  <si>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</si>
  <si>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</si>
  <si>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</si>
  <si>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</si>
  <si>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</si>
  <si>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</si>
  <si>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</si>
  <si>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</si>
  <si>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</si>
  <si>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</si>
  <si>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</si>
  <si>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</si>
  <si>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</si>
  <si>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</si>
  <si>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</si>
  <si>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</si>
  <si>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</si>
  <si>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</si>
  <si>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</si>
  <si>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</si>
  <si>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</si>
  <si>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</si>
  <si>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</si>
  <si>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</si>
  <si>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</si>
  <si>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</si>
  <si>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</si>
  <si>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</si>
  <si>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</si>
  <si>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</si>
  <si>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</si>
  <si>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</si>
  <si>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</si>
  <si>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</si>
  <si>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</si>
  <si>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</si>
  <si>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</si>
  <si>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</si>
  <si>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</si>
  <si>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</si>
  <si>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</si>
  <si>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</si>
  <si>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</si>
  <si>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</si>
  <si>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</si>
  <si>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</si>
  <si>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</si>
  <si>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</si>
  <si>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</si>
  <si>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</si>
  <si>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</si>
  <si>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</si>
  <si>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</si>
  <si>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</si>
  <si>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</si>
  <si>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</si>
  <si>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</si>
  <si>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</si>
  <si>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</si>
  <si>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</si>
  <si>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</si>
  <si>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</si>
  <si>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</si>
  <si>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</si>
  <si>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</si>
  <si>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</si>
  <si>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</si>
  <si>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</si>
  <si>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</si>
  <si>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</si>
  <si>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</si>
  <si>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</si>
  <si>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</si>
  <si>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</si>
  <si>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</si>
  <si>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</si>
  <si>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</si>
  <si>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</si>
  <si>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</si>
  <si>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</si>
  <si>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</si>
  <si>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</si>
  <si>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</si>
  <si>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</si>
  <si>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</si>
  <si>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</si>
  <si>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</si>
  <si>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</si>
  <si>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</si>
  <si>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</si>
  <si>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</si>
  <si>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</si>
  <si>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</si>
  <si>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</si>
  <si>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</si>
  <si>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</si>
  <si>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</si>
  <si>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</si>
  <si>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</si>
  <si>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</si>
  <si>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</si>
  <si>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</si>
  <si>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</si>
  <si>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</si>
  <si>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</si>
  <si>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</si>
  <si>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</si>
  <si>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</si>
  <si>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</si>
  <si>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</si>
  <si>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</si>
  <si>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</si>
  <si>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</si>
  <si>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</si>
  <si>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</si>
  <si>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</si>
  <si>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</si>
  <si>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</si>
  <si>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</si>
  <si>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</si>
  <si>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</si>
  <si>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</si>
  <si>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</si>
  <si>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</si>
  <si>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</si>
  <si>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</si>
  <si>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</si>
  <si>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</si>
  <si>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</si>
  <si>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</si>
  <si>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</si>
  <si>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</si>
  <si>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</si>
  <si>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</si>
  <si>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</si>
  <si>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</si>
  <si>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</si>
  <si>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</si>
  <si>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</si>
  <si>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</si>
  <si>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</si>
  <si>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</si>
  <si>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</si>
  <si>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</si>
  <si>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</si>
  <si>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</si>
  <si>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</si>
  <si>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</si>
  <si>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</si>
  <si>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</si>
  <si>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</si>
  <si>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</si>
  <si>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</si>
  <si>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</si>
  <si>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</si>
  <si>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</si>
  <si>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</si>
  <si>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</si>
  <si>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</si>
  <si>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</si>
  <si>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</si>
  <si>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</si>
  <si>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</si>
  <si>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</si>
  <si>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</si>
  <si>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</si>
  <si>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</si>
  <si>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</si>
  <si>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</si>
  <si>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</si>
  <si>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</si>
  <si>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</si>
  <si>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</si>
  <si>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</si>
  <si>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</si>
  <si>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</si>
  <si>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</si>
  <si>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</si>
  <si>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</si>
  <si>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</si>
  <si>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</si>
  <si>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</si>
  <si>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</si>
  <si>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</si>
  <si>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</si>
  <si>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</si>
  <si>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</si>
  <si>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</si>
  <si>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</si>
  <si>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</si>
  <si>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</si>
  <si>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</si>
  <si>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</si>
  <si>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</si>
  <si>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</si>
  <si>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</si>
  <si>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</si>
  <si>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</si>
  <si>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</si>
  <si>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</si>
  <si>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</si>
  <si>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</si>
  <si>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</si>
  <si>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</si>
  <si>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</si>
  <si>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</si>
  <si>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</si>
  <si>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</si>
  <si>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</si>
  <si>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</si>
  <si>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</si>
  <si>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</si>
  <si>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</si>
  <si>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</si>
  <si>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</si>
  <si>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</si>
  <si>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</si>
  <si>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</si>
  <si>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</si>
  <si>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</si>
  <si>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</si>
  <si>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</si>
  <si>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</si>
  <si>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</si>
  <si>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</si>
  <si>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</si>
  <si>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</si>
  <si>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</si>
  <si>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</si>
  <si>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</si>
  <si>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</si>
  <si>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</si>
  <si>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</si>
  <si>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</si>
  <si>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</si>
  <si>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</si>
  <si>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</si>
  <si>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</si>
  <si>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</si>
  <si>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</si>
  <si>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</si>
  <si>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</si>
  <si>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</si>
  <si>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</si>
  <si>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</si>
  <si>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</si>
  <si>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</si>
  <si>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</si>
  <si>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</si>
  <si>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</si>
  <si>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</si>
  <si>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</si>
  <si>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</si>
  <si>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</si>
  <si>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</si>
  <si>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</si>
  <si>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</si>
  <si>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</si>
  <si>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</si>
  <si>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</si>
  <si>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</si>
  <si>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</si>
  <si>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</si>
  <si>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</si>
  <si>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</si>
  <si>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</si>
  <si>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</si>
  <si>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</si>
  <si>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</si>
  <si>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</si>
  <si>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</si>
  <si>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</si>
  <si>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</si>
  <si>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</si>
  <si>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</si>
  <si>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</si>
  <si>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</si>
  <si>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</si>
  <si>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</si>
  <si>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</si>
  <si>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</si>
  <si>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</si>
  <si>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</si>
  <si>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</si>
  <si>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</si>
  <si>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</si>
  <si>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</si>
  <si>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</si>
  <si>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</si>
  <si>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</si>
  <si>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</si>
  <si>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</si>
  <si>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</si>
  <si>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</si>
  <si>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</si>
  <si>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</si>
  <si>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</si>
  <si>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</si>
  <si>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</si>
  <si>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</si>
  <si>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</si>
  <si>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</si>
  <si>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</si>
  <si>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</si>
  <si>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</si>
  <si>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</si>
  <si>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</si>
  <si>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</si>
  <si>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</si>
  <si>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</si>
  <si>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</si>
  <si>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</si>
  <si>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</si>
  <si>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</si>
  <si>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</si>
  <si>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</si>
  <si>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</si>
  <si>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</si>
  <si>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</si>
  <si>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</si>
  <si>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</si>
  <si>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</si>
  <si>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</si>
  <si>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</si>
  <si>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</si>
  <si>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</si>
  <si>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</si>
  <si>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</si>
  <si>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</si>
  <si>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</si>
  <si>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</si>
  <si>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</si>
  <si>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</si>
  <si>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</si>
  <si>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</si>
  <si>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</si>
  <si>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</si>
  <si>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</si>
  <si>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</si>
  <si>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</si>
  <si>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</si>
  <si>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</si>
  <si>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</si>
  <si>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</si>
  <si>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</si>
  <si>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</si>
  <si>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</si>
  <si>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</si>
  <si>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</si>
  <si>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</si>
  <si>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</si>
  <si>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</si>
  <si>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</si>
  <si>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</si>
  <si>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</si>
  <si>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</si>
  <si>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</si>
  <si>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</si>
  <si>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</si>
  <si>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</si>
  <si>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</si>
  <si>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</si>
  <si>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</si>
  <si>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</si>
  <si>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</si>
  <si>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</si>
  <si>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</si>
  <si>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</si>
  <si>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</si>
  <si>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</si>
  <si>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</si>
  <si>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</si>
  <si>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</si>
  <si>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</si>
  <si>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</si>
  <si>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</si>
  <si>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</si>
  <si>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</si>
  <si>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</si>
  <si>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</si>
  <si>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</si>
  <si>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</si>
  <si>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</si>
  <si>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</si>
  <si>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</si>
  <si>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</si>
  <si>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</si>
  <si>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</si>
  <si>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</si>
  <si>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</si>
  <si>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</si>
  <si>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</si>
  <si>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</si>
  <si>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</si>
  <si>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</si>
  <si>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</si>
  <si>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</si>
  <si>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</si>
  <si>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</si>
  <si>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</si>
  <si>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</si>
  <si>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</si>
  <si>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</si>
  <si>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</si>
  <si>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</si>
  <si>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</si>
  <si>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</si>
  <si>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</si>
  <si>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</si>
  <si>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</si>
  <si>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</si>
  <si>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</si>
  <si>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</si>
  <si>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</si>
  <si>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</si>
  <si>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</si>
  <si>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</si>
  <si>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</si>
  <si>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</si>
  <si>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</si>
  <si>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</si>
  <si>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</si>
  <si>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</si>
  <si>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</si>
  <si>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</si>
  <si>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</si>
  <si>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</si>
  <si>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</si>
  <si>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</si>
  <si>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</si>
  <si>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</si>
  <si>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</si>
  <si>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</si>
  <si>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</si>
  <si>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</si>
  <si>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</si>
  <si>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</si>
  <si>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</si>
  <si>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</si>
  <si>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</si>
  <si>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</si>
  <si>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</si>
  <si>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</si>
  <si>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</si>
  <si>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</si>
  <si>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</si>
  <si>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</si>
  <si>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</si>
  <si>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</si>
  <si>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</si>
  <si>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</si>
  <si>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</si>
  <si>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</si>
  <si>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</si>
  <si>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</si>
  <si>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</si>
  <si>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</si>
  <si>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</si>
  <si>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</si>
  <si>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</si>
  <si>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</si>
  <si>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</si>
  <si>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</si>
  <si>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</si>
  <si>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</si>
  <si>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</si>
  <si>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</si>
  <si>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</si>
  <si>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</si>
  <si>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</si>
  <si>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</si>
  <si>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</si>
  <si>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</si>
  <si>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</si>
  <si>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</si>
  <si>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</si>
  <si>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</si>
  <si>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</si>
  <si>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</si>
  <si>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</si>
  <si>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</si>
  <si>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</si>
  <si>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</si>
  <si>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</si>
  <si>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</si>
  <si>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</si>
  <si>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</si>
  <si>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</si>
  <si>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</si>
  <si>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</si>
  <si>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</si>
  <si>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</si>
  <si>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</si>
  <si>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</si>
  <si>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</si>
  <si>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</si>
  <si>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</si>
  <si>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</si>
  <si>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</si>
  <si>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</si>
  <si>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</si>
  <si>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</si>
  <si>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</si>
  <si>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</si>
  <si>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</si>
  <si>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</si>
  <si>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</si>
  <si>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</si>
  <si>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</si>
  <si>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</si>
  <si>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</si>
  <si>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</si>
  <si>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</si>
  <si>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</si>
  <si>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</si>
  <si>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</si>
  <si>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</si>
  <si>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</si>
  <si>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</si>
  <si>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</si>
  <si>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</si>
  <si>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</si>
  <si>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</si>
  <si>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</si>
  <si>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</si>
  <si>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</si>
  <si>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</si>
  <si>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</si>
  <si>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</si>
  <si>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</si>
  <si>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</si>
  <si>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</si>
  <si>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</si>
  <si>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</si>
  <si>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</si>
  <si>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</si>
  <si>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</si>
  <si>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</si>
  <si>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</si>
  <si>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</si>
  <si>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</si>
  <si>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</si>
  <si>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</si>
  <si>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</si>
  <si>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</si>
  <si>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</si>
  <si>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</si>
  <si>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</si>
  <si>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</si>
  <si>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</si>
  <si>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</si>
  <si>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</si>
  <si>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</si>
  <si>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</si>
  <si>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</si>
  <si>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</si>
  <si>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</si>
  <si>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</si>
  <si>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</si>
  <si>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</si>
  <si>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</si>
  <si>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</si>
  <si>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</si>
  <si>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</si>
  <si>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</si>
  <si>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</si>
  <si>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</si>
  <si>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</si>
  <si>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</si>
  <si>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</si>
  <si>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</si>
  <si>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</si>
  <si>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</si>
  <si>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</si>
  <si>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</si>
  <si>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</si>
  <si>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</si>
  <si>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</si>
  <si>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</si>
  <si>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</si>
  <si>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</si>
  <si>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</si>
  <si>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</si>
  <si>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</si>
  <si>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</si>
  <si>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</si>
  <si>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</si>
  <si>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</si>
  <si>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</si>
  <si>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</si>
  <si>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</si>
  <si>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</si>
  <si>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</si>
  <si>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</si>
  <si>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</si>
  <si>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</si>
  <si>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</si>
  <si>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</si>
  <si>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</si>
  <si>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</si>
  <si>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</si>
  <si>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</si>
  <si>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</si>
  <si>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</si>
  <si>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</si>
  <si>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</si>
  <si>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</si>
  <si>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</si>
  <si>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</si>
  <si>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</si>
  <si>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</si>
  <si>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</si>
  <si>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</si>
  <si>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</si>
  <si>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</si>
  <si>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</si>
  <si>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</si>
  <si>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</si>
  <si>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</si>
  <si>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</si>
  <si>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</si>
  <si>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</si>
  <si>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</si>
  <si>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</si>
  <si>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</si>
  <si>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</si>
  <si>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</si>
  <si>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</si>
  <si>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</si>
  <si>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</si>
  <si>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</si>
  <si>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</si>
  <si>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</si>
  <si>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</si>
  <si>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</si>
  <si>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</si>
  <si>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</si>
  <si>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</si>
  <si>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</si>
  <si>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</si>
  <si>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</si>
  <si>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</si>
  <si>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</si>
  <si>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</si>
  <si>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</si>
  <si>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</si>
  <si>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</si>
  <si>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</si>
  <si>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</si>
  <si>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</si>
  <si>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</si>
  <si>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</si>
  <si>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</si>
  <si>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</si>
  <si>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</si>
  <si>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</si>
  <si>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</si>
  <si>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</si>
  <si>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</si>
  <si>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</si>
  <si>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</si>
  <si>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</si>
  <si>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</si>
  <si>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</si>
  <si>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</si>
  <si>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</si>
  <si>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</si>
  <si>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</si>
  <si>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</si>
  <si>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</si>
  <si>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</si>
  <si>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</si>
  <si>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</si>
  <si>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</si>
  <si>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</si>
  <si>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</si>
  <si>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</si>
  <si>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</si>
  <si>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</si>
  <si>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</si>
  <si>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</si>
  <si>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</si>
  <si>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</si>
  <si>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</si>
  <si>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</si>
  <si>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</si>
  <si>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</si>
  <si>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</si>
  <si>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</si>
  <si>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</si>
  <si>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</si>
  <si>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</si>
  <si>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</si>
  <si>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</si>
  <si>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</si>
  <si>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</si>
  <si>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</si>
  <si>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</si>
  <si>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</si>
  <si>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</si>
  <si>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</si>
  <si>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</si>
  <si>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</si>
  <si>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</si>
  <si>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</si>
  <si>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</si>
  <si>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</si>
  <si>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</si>
  <si>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</si>
  <si>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</si>
  <si>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</si>
  <si>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</si>
  <si>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</si>
  <si>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</si>
  <si>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</si>
  <si>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</si>
  <si>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</si>
  <si>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</si>
  <si>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</si>
  <si>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</si>
  <si>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</si>
  <si>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</si>
  <si>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</si>
  <si>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</si>
  <si>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</si>
  <si>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</si>
  <si>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</si>
  <si>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</si>
  <si>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</si>
  <si>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</si>
  <si>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</si>
  <si>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</si>
  <si>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</si>
  <si>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</si>
  <si>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</si>
  <si>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</si>
  <si>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</si>
  <si>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</si>
  <si>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</si>
  <si>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</si>
  <si>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</si>
  <si>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</si>
  <si>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</si>
  <si>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</si>
  <si>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</si>
  <si>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</si>
  <si>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</si>
  <si>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</si>
  <si>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</si>
  <si>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</si>
  <si>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</si>
  <si>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</si>
  <si>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</si>
  <si>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</si>
  <si>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</si>
  <si>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</si>
  <si>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</si>
  <si>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</si>
  <si>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</si>
  <si>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</si>
  <si>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</si>
  <si>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</si>
  <si>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</si>
  <si>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</si>
  <si>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</si>
  <si>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</si>
  <si>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</si>
  <si>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</si>
  <si>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</si>
  <si>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</si>
  <si>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</si>
  <si>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</si>
  <si>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</si>
  <si>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</si>
  <si>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</si>
  <si>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</si>
  <si>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</si>
  <si>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</si>
  <si>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</si>
  <si>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</si>
  <si>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</si>
  <si>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</si>
  <si>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</si>
  <si>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</si>
  <si>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</si>
  <si>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</si>
  <si>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</si>
  <si>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</si>
  <si>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</si>
  <si>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</si>
  <si>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</si>
  <si>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</si>
  <si>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</si>
  <si>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</si>
  <si>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</si>
  <si>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</si>
  <si>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</si>
  <si>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</si>
  <si>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</si>
  <si>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</si>
  <si>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</si>
  <si>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</si>
  <si>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</si>
  <si>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</si>
  <si>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</si>
  <si>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</si>
  <si>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</si>
  <si>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</si>
  <si>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</si>
  <si>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</si>
  <si>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</si>
  <si>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</si>
  <si>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</si>
  <si>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</si>
  <si>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</si>
  <si>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</si>
  <si>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</si>
  <si>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</si>
  <si>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</si>
  <si>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</si>
  <si>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</si>
  <si>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</si>
  <si>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</si>
  <si>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</si>
  <si>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</si>
  <si>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</si>
  <si>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</si>
  <si>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</si>
  <si>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</si>
  <si>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</si>
  <si>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</si>
  <si>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</si>
  <si>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</si>
  <si>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</si>
  <si>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</si>
  <si>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</si>
  <si>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</si>
  <si>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</si>
  <si>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</si>
  <si>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</si>
  <si>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</si>
  <si>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</si>
  <si>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</si>
  <si>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</si>
  <si>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</si>
  <si>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</si>
  <si>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</si>
  <si>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</si>
  <si>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</si>
  <si>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</si>
  <si>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</si>
  <si>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</si>
  <si>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</si>
  <si>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</si>
  <si>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</si>
  <si>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</si>
  <si>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</si>
  <si>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</si>
  <si>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</si>
  <si>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</si>
  <si>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</si>
  <si>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</si>
  <si>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</si>
  <si>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</si>
  <si>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</si>
  <si>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</si>
  <si>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</si>
  <si>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</si>
  <si>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</si>
  <si>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</si>
  <si>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</si>
  <si>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</si>
  <si>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</si>
  <si>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</si>
  <si>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</si>
  <si>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</si>
  <si>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</si>
  <si>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</si>
  <si>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</si>
  <si>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</si>
  <si>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</si>
  <si>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</si>
  <si>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</si>
  <si>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</si>
  <si>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</si>
  <si>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</si>
  <si>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</si>
  <si>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</si>
  <si>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</si>
  <si>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</si>
  <si>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</si>
  <si>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</si>
  <si>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</si>
  <si>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</si>
  <si>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</si>
  <si>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</si>
  <si>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</si>
  <si>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</si>
  <si>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</si>
  <si>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</si>
  <si>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</si>
  <si>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</si>
  <si>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</si>
  <si>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</si>
  <si>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</si>
  <si>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</si>
  <si>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</si>
  <si>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</si>
  <si>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</si>
  <si>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</si>
  <si>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</si>
  <si>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</si>
  <si>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</si>
  <si>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</si>
  <si>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</si>
  <si>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</si>
  <si>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</si>
  <si>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</si>
  <si>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</si>
  <si>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</si>
  <si>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</si>
  <si>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</si>
  <si>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</si>
  <si>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</si>
  <si>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</si>
  <si>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</si>
  <si>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</si>
  <si>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</si>
  <si>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</si>
  <si>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</si>
  <si>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</si>
  <si>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</si>
  <si>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</si>
  <si>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</si>
  <si>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</si>
  <si>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</si>
  <si>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</si>
  <si>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</si>
  <si>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</si>
  <si>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</si>
  <si>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</si>
  <si>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</si>
  <si>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</si>
  <si>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</si>
  <si>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</si>
  <si>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</si>
  <si>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</si>
  <si>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</si>
  <si>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</si>
  <si>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</si>
  <si>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</si>
  <si>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</si>
  <si>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</si>
  <si>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</si>
  <si>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</si>
  <si>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</si>
  <si>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</si>
  <si>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</si>
  <si>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</si>
  <si>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</si>
  <si>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</si>
  <si>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</si>
  <si>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</si>
  <si>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</si>
  <si>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</si>
  <si>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</si>
  <si>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</si>
  <si>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</si>
  <si>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</si>
  <si>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</si>
  <si>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</si>
  <si>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</si>
  <si>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</si>
  <si>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</si>
  <si>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</si>
  <si>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</si>
  <si>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</si>
  <si>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</si>
  <si>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</si>
  <si>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</si>
  <si>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</si>
  <si>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</si>
  <si>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</si>
  <si>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</si>
  <si>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</si>
  <si>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</si>
  <si>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</si>
  <si>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</si>
  <si>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</si>
  <si>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</si>
  <si>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</si>
  <si>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</si>
  <si>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</si>
  <si>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</si>
  <si>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</si>
  <si>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</si>
  <si>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</si>
  <si>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</si>
  <si>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</si>
  <si>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</si>
  <si>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</si>
  <si>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</si>
  <si>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</si>
  <si>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</si>
  <si>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</si>
  <si>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</si>
  <si>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</si>
  <si>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</si>
  <si>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</si>
  <si>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</si>
  <si>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</si>
  <si>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</si>
  <si>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</si>
  <si>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</si>
  <si>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</si>
  <si>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</si>
  <si>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</si>
  <si>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</si>
  <si>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</si>
  <si>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</si>
  <si>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</si>
  <si>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</si>
  <si>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</si>
  <si>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</si>
  <si>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</si>
  <si>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</si>
  <si>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</si>
  <si>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</si>
  <si>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</si>
  <si>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</si>
  <si>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</si>
  <si>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</si>
  <si>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</si>
  <si>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</si>
  <si>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</si>
  <si>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</si>
  <si>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</si>
  <si>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</si>
  <si>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</si>
  <si>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</si>
  <si>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</si>
  <si>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</si>
  <si>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</si>
  <si>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</si>
  <si>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</si>
  <si>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</si>
  <si>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</si>
  <si>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</si>
  <si>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</si>
  <si>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</si>
  <si>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</si>
  <si>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</si>
  <si>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</si>
  <si>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</si>
  <si>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</si>
  <si>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</si>
  <si>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</si>
  <si>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</si>
  <si>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</si>
  <si>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</si>
  <si>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</si>
  <si>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</si>
  <si>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</si>
  <si>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</si>
  <si>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</si>
  <si>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</si>
  <si>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</si>
  <si>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</si>
  <si>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</si>
  <si>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</si>
  <si>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</si>
  <si>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</si>
  <si>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</si>
  <si>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</si>
  <si>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</si>
  <si>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</si>
  <si>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</si>
  <si>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</si>
  <si>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</si>
  <si>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</si>
  <si>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</si>
  <si>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</si>
  <si>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</si>
  <si>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</si>
  <si>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</si>
  <si>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</si>
  <si>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</si>
  <si>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</si>
  <si>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</si>
  <si>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</si>
  <si>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</si>
  <si>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</si>
  <si>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</si>
  <si>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</si>
  <si>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</si>
  <si>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</si>
  <si>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</si>
  <si>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</si>
  <si>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</si>
  <si>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</si>
  <si>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</si>
  <si>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</si>
  <si>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</si>
  <si>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</si>
  <si>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</si>
  <si>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</si>
  <si>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</si>
  <si>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</si>
  <si>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</si>
  <si>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</si>
  <si>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</si>
  <si>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</si>
  <si>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</si>
  <si>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</si>
  <si>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</si>
  <si>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</si>
  <si>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</si>
  <si>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</si>
  <si>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</si>
  <si>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</si>
  <si>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</si>
  <si>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</si>
  <si>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</si>
  <si>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</si>
  <si>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</si>
  <si>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</si>
  <si>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</si>
  <si>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</si>
  <si>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</si>
  <si>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</si>
  <si>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</si>
  <si>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</si>
  <si>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</si>
  <si>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</si>
  <si>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</si>
  <si>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</si>
  <si>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</si>
  <si>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</si>
  <si>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</si>
  <si>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</si>
  <si>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</si>
  <si>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</si>
  <si>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</si>
  <si>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</si>
  <si>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</si>
  <si>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</si>
  <si>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</si>
  <si>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</si>
  <si>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</si>
  <si>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</si>
  <si>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</si>
  <si>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</si>
  <si>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</si>
  <si>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</si>
  <si>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</si>
  <si>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</si>
  <si>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</si>
  <si>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</si>
  <si>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</si>
  <si>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</si>
  <si>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</si>
  <si>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</si>
  <si>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</si>
  <si>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</si>
  <si>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</si>
  <si>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</si>
  <si>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</si>
  <si>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</si>
  <si>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</si>
  <si>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</si>
  <si>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</si>
  <si>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</si>
  <si>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</si>
  <si>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</si>
  <si>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</si>
  <si>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</si>
  <si>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</si>
  <si>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</si>
  <si>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</si>
  <si>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</si>
  <si>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</si>
  <si>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</si>
  <si>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</si>
  <si>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</si>
  <si>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</si>
  <si>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</si>
  <si>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</si>
  <si>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</si>
  <si>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</si>
  <si>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</si>
  <si>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</si>
  <si>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</si>
  <si>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</si>
  <si>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</si>
  <si>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</si>
  <si>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</si>
  <si>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</si>
  <si>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</si>
  <si>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</si>
  <si>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</si>
  <si>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</si>
  <si>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</si>
  <si>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</si>
  <si>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</si>
  <si>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</si>
  <si>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</si>
  <si>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</si>
  <si>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</si>
  <si>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</si>
  <si>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</si>
  <si>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</si>
  <si>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</si>
  <si>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</si>
  <si>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</si>
  <si>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</si>
  <si>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</si>
  <si>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</si>
  <si>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</si>
  <si>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</si>
  <si>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</si>
  <si>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</si>
  <si>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</si>
  <si>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</si>
  <si>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</si>
  <si>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</si>
  <si>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</si>
  <si>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</si>
  <si>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</si>
  <si>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</si>
  <si>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</si>
  <si>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</si>
  <si>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</si>
  <si>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</si>
  <si>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</si>
  <si>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</si>
  <si>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</si>
  <si>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</si>
  <si>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</si>
  <si>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</si>
  <si>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</si>
  <si>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</si>
  <si>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</si>
  <si>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</si>
  <si>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</si>
  <si>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</si>
  <si>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</si>
  <si>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</si>
  <si>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</si>
  <si>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</si>
  <si>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</si>
  <si>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</si>
  <si>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</si>
  <si>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</si>
  <si>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</si>
  <si>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</si>
  <si>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</si>
  <si>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</si>
  <si>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</si>
  <si>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</si>
  <si>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</si>
  <si>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</si>
  <si>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</si>
  <si>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</si>
  <si>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</si>
  <si>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</si>
  <si>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</si>
  <si>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</si>
  <si>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</si>
  <si>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</si>
  <si>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</si>
  <si>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</si>
  <si>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</si>
  <si>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</si>
  <si>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</si>
  <si>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</si>
  <si>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</si>
  <si>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</si>
  <si>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</si>
  <si>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</si>
  <si>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</si>
  <si>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</si>
  <si>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</si>
  <si>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</si>
  <si>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</si>
  <si>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</si>
  <si>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</si>
  <si>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</si>
  <si>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</si>
  <si>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</si>
  <si>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</si>
  <si>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</si>
  <si>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</si>
  <si>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</si>
  <si>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</si>
  <si>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</si>
  <si>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</si>
  <si>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</si>
  <si>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</si>
  <si>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</si>
  <si>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</si>
  <si>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</si>
  <si>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</si>
  <si>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</si>
  <si>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</si>
  <si>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</si>
  <si>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</si>
  <si>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</si>
  <si>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</si>
  <si>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</si>
  <si>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</si>
  <si>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</si>
  <si>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</si>
  <si>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</si>
  <si>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</si>
  <si>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</si>
  <si>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</si>
  <si>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</si>
  <si>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</si>
  <si>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</si>
  <si>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</si>
  <si>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</si>
  <si>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</si>
  <si>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</si>
  <si>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</si>
  <si>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</si>
  <si>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</si>
  <si>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</si>
  <si>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</si>
  <si>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</si>
  <si>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</si>
  <si>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</si>
  <si>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</si>
  <si>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</si>
  <si>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</si>
  <si>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</si>
  <si>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</si>
  <si>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</si>
  <si>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</si>
  <si>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</si>
  <si>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</si>
  <si>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</si>
  <si>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</si>
  <si>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</si>
  <si>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</si>
  <si>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</si>
  <si>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</si>
  <si>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</si>
  <si>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</si>
  <si>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</si>
  <si>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</si>
  <si>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</si>
  <si>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</si>
  <si>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</si>
  <si>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</si>
  <si>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</si>
  <si>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</si>
  <si>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</si>
  <si>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</si>
  <si>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</si>
  <si>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</si>
  <si>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</si>
  <si>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</si>
  <si>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</si>
  <si>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</si>
  <si>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</si>
  <si>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</si>
  <si>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</si>
  <si>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</si>
  <si>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</si>
  <si>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</si>
  <si>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</si>
  <si>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</si>
  <si>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</si>
  <si>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</si>
  <si>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</si>
  <si>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</si>
  <si>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</si>
  <si>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</si>
  <si>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</si>
  <si>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</si>
  <si>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</si>
  <si>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</si>
  <si>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</si>
  <si>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</si>
  <si>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</si>
  <si>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</si>
  <si>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</si>
  <si>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</si>
  <si>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</si>
  <si>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</si>
  <si>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</si>
  <si>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</si>
  <si>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</si>
  <si>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</si>
  <si>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</si>
  <si>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</si>
  <si>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</si>
  <si>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</si>
  <si>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</si>
  <si>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</si>
  <si>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</si>
  <si>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</si>
  <si>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</si>
  <si>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</si>
  <si>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</si>
  <si>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</si>
  <si>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</si>
  <si>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</si>
  <si>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</si>
  <si>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</si>
  <si>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</si>
  <si>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</si>
  <si>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</si>
  <si>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</si>
  <si>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</si>
  <si>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</si>
  <si>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</si>
  <si>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</si>
  <si>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</si>
  <si>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</si>
  <si>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</si>
  <si>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</si>
  <si>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</si>
  <si>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</si>
  <si>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</si>
  <si>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</si>
  <si>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</si>
  <si>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</si>
  <si>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</si>
  <si>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</si>
  <si>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</si>
  <si>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</si>
  <si>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</si>
  <si>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</si>
  <si>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</si>
  <si>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</si>
  <si>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</si>
  <si>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</si>
  <si>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</si>
  <si>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</si>
  <si>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</si>
  <si>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</si>
  <si>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</si>
  <si>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</si>
  <si>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</si>
  <si>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</si>
  <si>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</si>
  <si>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</si>
  <si>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</si>
  <si>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</si>
  <si>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</si>
  <si>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</si>
  <si>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</si>
  <si>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</si>
  <si>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</si>
  <si>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</si>
  <si>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</si>
  <si>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</si>
  <si>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</si>
  <si>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</si>
  <si>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</si>
  <si>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</si>
  <si>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</si>
  <si>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</si>
  <si>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</si>
  <si>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</si>
  <si>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</si>
  <si>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</si>
  <si>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</si>
  <si>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</si>
  <si>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</si>
  <si>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</si>
  <si>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</si>
  <si>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</si>
  <si>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</si>
  <si>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</si>
  <si>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</si>
  <si>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</si>
  <si>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</si>
  <si>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</si>
  <si>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</si>
  <si>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</si>
  <si>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</si>
  <si>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</si>
  <si>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</si>
  <si>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</si>
  <si>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</si>
  <si>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</si>
  <si>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</si>
  <si>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</si>
  <si>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</si>
  <si>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</si>
  <si>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</si>
  <si>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</si>
  <si>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</si>
  <si>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</si>
  <si>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</si>
  <si>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</si>
  <si>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</si>
  <si>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</si>
  <si>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</si>
  <si>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</si>
  <si>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</si>
  <si>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</si>
  <si>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</si>
  <si>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</si>
  <si>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</si>
  <si>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</si>
  <si>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</si>
  <si>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</si>
  <si>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</si>
  <si>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</si>
  <si>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</si>
  <si>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</si>
  <si>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</si>
  <si>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</si>
  <si>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</si>
  <si>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</si>
  <si>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</si>
  <si>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</si>
  <si>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</si>
  <si>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</si>
  <si>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</si>
  <si>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</si>
  <si>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</si>
  <si>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</si>
  <si>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</si>
  <si>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</si>
  <si>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</si>
  <si>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</si>
  <si>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</si>
  <si>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</si>
  <si>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</si>
  <si>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</si>
  <si>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</si>
  <si>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</si>
  <si>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</si>
  <si>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</si>
  <si>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</si>
  <si>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</si>
  <si>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</si>
  <si>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</si>
  <si>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</si>
  <si>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</si>
  <si>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</si>
  <si>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</si>
  <si>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</si>
  <si>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</si>
  <si>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</si>
  <si>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</si>
  <si>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</si>
  <si>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</si>
  <si>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</si>
  <si>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</si>
  <si>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</si>
  <si>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</si>
  <si>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</si>
  <si>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</si>
  <si>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</si>
  <si>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</si>
  <si>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</si>
  <si>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</si>
  <si>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</si>
  <si>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</si>
  <si>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</si>
  <si>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</si>
  <si>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</si>
  <si>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</si>
  <si>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</si>
  <si>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</si>
  <si>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</si>
  <si>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</si>
  <si>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</si>
  <si>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</si>
  <si>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</si>
  <si>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</si>
  <si>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</si>
  <si>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</si>
  <si>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</si>
  <si>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</si>
  <si>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</si>
  <si>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</si>
  <si>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</si>
  <si>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</si>
  <si>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</si>
  <si>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</si>
  <si>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</si>
  <si>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</si>
  <si>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</si>
  <si>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</si>
  <si>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</si>
  <si>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</si>
  <si>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</si>
  <si>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</si>
  <si>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</si>
  <si>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</si>
  <si>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</si>
  <si>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</si>
  <si>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</si>
  <si>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</si>
  <si>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</si>
  <si>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</si>
  <si>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</si>
  <si>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</si>
  <si>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</si>
  <si>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</si>
  <si>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</si>
  <si>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</si>
  <si>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</si>
  <si>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</si>
  <si>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</si>
  <si>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</si>
  <si>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</si>
  <si>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</si>
  <si>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</si>
  <si>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</si>
  <si>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</si>
  <si>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</si>
  <si>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</si>
  <si>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</si>
  <si>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</si>
  <si>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</si>
  <si>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</si>
  <si>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</si>
  <si>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</si>
  <si>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</si>
  <si>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</si>
  <si>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</si>
  <si>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</si>
  <si>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</si>
  <si>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</si>
  <si>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</si>
  <si>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</si>
  <si>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</si>
  <si>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</si>
  <si>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</si>
  <si>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</si>
  <si>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</si>
  <si>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</si>
  <si>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</si>
  <si>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</si>
  <si>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</si>
  <si>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</si>
  <si>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</si>
  <si>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</si>
  <si>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</si>
  <si>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</si>
  <si>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</si>
  <si>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</si>
  <si>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</si>
  <si>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</si>
  <si>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</si>
  <si>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</si>
  <si>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</si>
  <si>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</si>
  <si>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</si>
  <si>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</si>
  <si>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</si>
  <si>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</si>
  <si>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</si>
  <si>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</si>
  <si>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</si>
  <si>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</si>
  <si>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</si>
  <si>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</si>
  <si>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</si>
  <si>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</si>
  <si>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</si>
  <si>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</si>
  <si>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</si>
  <si>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</si>
  <si>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</si>
  <si>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</si>
  <si>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</si>
  <si>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</si>
  <si>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</si>
  <si>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</si>
  <si>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</si>
  <si>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</si>
  <si>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</si>
  <si>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</si>
  <si>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</si>
  <si>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</si>
  <si>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</si>
  <si>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</si>
  <si>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</si>
  <si>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</si>
  <si>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</si>
  <si>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</si>
  <si>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</si>
  <si>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</si>
  <si>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</si>
  <si>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</si>
  <si>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</si>
  <si>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</si>
  <si>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</si>
  <si>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</si>
  <si>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</si>
  <si>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</si>
  <si>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</si>
  <si>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</si>
  <si>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</si>
  <si>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</si>
  <si>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</si>
  <si>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</si>
  <si>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</si>
  <si>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</si>
  <si>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</si>
  <si>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</si>
  <si>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</si>
  <si>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</si>
  <si>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</si>
  <si>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</si>
  <si>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</si>
  <si>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</si>
  <si>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</si>
  <si>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</si>
  <si>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</si>
  <si>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</si>
  <si>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</si>
  <si>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</si>
  <si>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</si>
  <si>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</si>
  <si>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</si>
  <si>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</si>
  <si>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</si>
  <si>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</si>
  <si>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</si>
  <si>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</si>
  <si>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</si>
  <si>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</si>
  <si>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</si>
  <si>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</si>
  <si>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</si>
  <si>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</si>
  <si>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</si>
  <si>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</si>
  <si>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</si>
  <si>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</si>
  <si>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</si>
  <si>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</si>
  <si>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</si>
  <si>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</si>
  <si>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</si>
  <si>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</si>
  <si>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</si>
  <si>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</si>
  <si>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</si>
  <si>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</si>
  <si>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</si>
  <si>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</si>
  <si>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</si>
  <si>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</si>
  <si>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</si>
  <si>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</si>
  <si>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</si>
  <si>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</si>
  <si>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</si>
  <si>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</si>
  <si>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</si>
  <si>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</si>
  <si>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</si>
  <si>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</si>
  <si>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</si>
  <si>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</si>
  <si>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</si>
  <si>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</si>
  <si>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</si>
  <si>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</si>
  <si>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</si>
  <si>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</si>
  <si>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</si>
  <si>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</si>
  <si>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</si>
  <si>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</si>
  <si>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</si>
  <si>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</si>
  <si>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</si>
  <si>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</si>
  <si>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</si>
  <si>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</si>
  <si>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</si>
  <si>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</si>
  <si>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</si>
  <si>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</si>
  <si>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</si>
  <si>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</si>
  <si>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</si>
  <si>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</si>
  <si>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</si>
  <si>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</si>
  <si>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</si>
  <si>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</si>
  <si>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</si>
  <si>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</si>
  <si>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</si>
  <si>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</si>
  <si>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</si>
  <si>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</si>
  <si>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</si>
  <si>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</si>
  <si>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</si>
  <si>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</si>
  <si>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</si>
  <si>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</si>
  <si>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</si>
  <si>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</si>
  <si>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</si>
  <si>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</si>
  <si>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</si>
  <si>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</si>
  <si>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</si>
  <si>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</si>
  <si>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</si>
  <si>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</si>
  <si>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</si>
  <si>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</si>
  <si>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</si>
  <si>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</si>
  <si>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</si>
  <si>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</si>
  <si>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</si>
  <si>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</si>
  <si>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</si>
  <si>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</si>
  <si>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</si>
  <si>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</si>
  <si>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</si>
  <si>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</si>
  <si>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</si>
  <si>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</si>
  <si>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</si>
  <si>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</si>
  <si>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</si>
  <si>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</si>
  <si>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</si>
  <si>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</si>
  <si>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</si>
  <si>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</si>
  <si>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</si>
  <si>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</si>
  <si>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</si>
  <si>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</si>
  <si>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</si>
  <si>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</si>
  <si>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</si>
  <si>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</si>
  <si>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</si>
  <si>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</si>
  <si>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</si>
  <si>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</si>
  <si>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</si>
  <si>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</si>
  <si>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</si>
  <si>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</si>
  <si>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</si>
  <si>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</si>
  <si>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</si>
  <si>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</si>
  <si>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</si>
  <si>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</si>
  <si>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</si>
  <si>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</si>
  <si>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</si>
  <si>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</si>
  <si>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</si>
  <si>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</si>
  <si>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</si>
  <si>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</si>
  <si>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</si>
  <si>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</si>
  <si>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</si>
  <si>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</si>
  <si>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</si>
  <si>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</si>
  <si>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</si>
  <si>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</si>
  <si>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</si>
  <si>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</si>
  <si>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</si>
  <si>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</si>
  <si>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</si>
  <si>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</si>
  <si>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</si>
  <si>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</si>
  <si>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</si>
  <si>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</si>
  <si>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</si>
  <si>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</si>
  <si>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</si>
  <si>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</si>
  <si>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</si>
  <si>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</si>
  <si>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</si>
  <si>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</si>
  <si>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</si>
  <si>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</si>
  <si>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</si>
  <si>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</si>
  <si>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</si>
  <si>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</si>
  <si>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</si>
  <si>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</si>
  <si>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</si>
  <si>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</si>
  <si>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</si>
  <si>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</si>
  <si>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</si>
  <si>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</si>
  <si>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</si>
  <si>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</si>
  <si>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</si>
  <si>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</si>
  <si>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</si>
  <si>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</si>
  <si>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</si>
  <si>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</si>
  <si>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</si>
  <si>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</si>
  <si>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</si>
  <si>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</si>
  <si>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</si>
  <si>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</si>
  <si>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</si>
  <si>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</si>
  <si>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</si>
  <si>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</si>
  <si>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</si>
  <si>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</si>
  <si>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</si>
  <si>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</si>
  <si>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</si>
  <si>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</si>
  <si>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</si>
  <si>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</si>
  <si>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</si>
  <si>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</si>
  <si>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</si>
  <si>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</si>
  <si>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</si>
  <si>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</si>
  <si>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</si>
  <si>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</si>
  <si>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</si>
  <si>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</si>
  <si>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</si>
  <si>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</si>
  <si>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</si>
  <si>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</si>
  <si>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</si>
  <si>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</si>
  <si>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</si>
  <si>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</si>
  <si>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</si>
  <si>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</si>
  <si>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</si>
  <si>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</si>
  <si>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</si>
  <si>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</si>
  <si>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</si>
  <si>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</si>
  <si>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</si>
  <si>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</si>
  <si>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</si>
  <si>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</si>
  <si>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</si>
  <si>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</si>
  <si>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</si>
  <si>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</si>
  <si>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</si>
  <si>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</si>
  <si>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</si>
  <si>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</si>
  <si>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</si>
  <si>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</si>
  <si>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</si>
  <si>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</si>
  <si>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</si>
  <si>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</si>
  <si>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</si>
  <si>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</si>
  <si>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</si>
  <si>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</si>
  <si>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</si>
  <si>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</si>
  <si>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</si>
  <si>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</si>
  <si>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</si>
  <si>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</si>
  <si>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</si>
  <si>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</si>
  <si>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</si>
  <si>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</si>
  <si>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</si>
  <si>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</si>
  <si>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</si>
  <si>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</si>
  <si>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</si>
  <si>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</si>
  <si>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</si>
  <si>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</si>
  <si>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</si>
  <si>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</si>
  <si>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</si>
  <si>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</si>
  <si>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</si>
  <si>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</si>
  <si>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</si>
  <si>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</si>
  <si>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</si>
  <si>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</si>
  <si>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</si>
  <si>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</si>
  <si>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</si>
  <si>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</si>
  <si>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</si>
  <si>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</si>
  <si>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</si>
  <si>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</si>
  <si>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</si>
  <si>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</si>
  <si>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</si>
  <si>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</si>
  <si>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</si>
  <si>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</si>
  <si>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</si>
  <si>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</si>
  <si>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</si>
  <si>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</si>
  <si>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</si>
  <si>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</si>
  <si>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</si>
  <si>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</si>
  <si>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</si>
  <si>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</si>
  <si>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</si>
  <si>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</si>
  <si>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</si>
  <si>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</si>
  <si>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</si>
  <si>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</si>
  <si>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</si>
  <si>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</si>
  <si>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</si>
  <si>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</si>
  <si>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</si>
  <si>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</si>
  <si>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</si>
  <si>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</si>
  <si>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</si>
  <si>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</si>
  <si>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</si>
  <si>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</si>
  <si>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</si>
  <si>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</si>
  <si>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</si>
  <si>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</si>
  <si>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</si>
  <si>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</si>
  <si>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</si>
  <si>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</si>
  <si>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</si>
  <si>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</si>
  <si>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</si>
  <si>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</si>
  <si>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</si>
  <si>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</si>
  <si>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</si>
  <si>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</si>
  <si>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</si>
  <si>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</si>
  <si>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</si>
  <si>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</si>
  <si>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</si>
  <si>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</si>
  <si>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</si>
  <si>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</si>
  <si>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</si>
  <si>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</si>
  <si>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</si>
  <si>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</si>
  <si>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</si>
  <si>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</si>
  <si>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</si>
  <si>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</si>
  <si>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</si>
  <si>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</si>
  <si>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</si>
  <si>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</si>
  <si>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</si>
  <si>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</si>
  <si>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</si>
  <si>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</si>
  <si>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</si>
  <si>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</si>
  <si>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</si>
  <si>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</si>
  <si>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</si>
  <si>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</si>
  <si>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</si>
  <si>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</si>
  <si>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</si>
  <si>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</si>
  <si>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</si>
  <si>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</si>
  <si>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</si>
  <si>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</si>
  <si>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</si>
  <si>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</si>
  <si>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</si>
  <si>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</si>
  <si>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</si>
  <si>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</si>
  <si>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</si>
  <si>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</si>
  <si>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</si>
  <si>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</si>
  <si>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</si>
  <si>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</si>
  <si>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</si>
  <si>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</si>
  <si>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</si>
  <si>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</si>
  <si>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</si>
  <si>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</si>
  <si>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</si>
  <si>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</si>
  <si>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</si>
  <si>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</si>
  <si>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</si>
  <si>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</si>
  <si>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</si>
  <si>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</si>
  <si>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</si>
  <si>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</si>
  <si>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</si>
  <si>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</si>
  <si>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</si>
  <si>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</si>
  <si>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</si>
  <si>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</si>
  <si>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</si>
  <si>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</si>
  <si>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</si>
  <si>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</si>
  <si>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</si>
  <si>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</si>
  <si>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</si>
  <si>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</si>
  <si>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</si>
  <si>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</si>
  <si>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</si>
  <si>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</si>
  <si>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</si>
  <si>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</si>
  <si>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</si>
  <si>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</si>
  <si>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</si>
  <si>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</si>
  <si>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</si>
  <si>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</si>
  <si>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</si>
  <si>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</si>
  <si>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</si>
  <si>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</si>
  <si>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</si>
  <si>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</si>
  <si>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</si>
  <si>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</si>
  <si>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</si>
  <si>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</si>
  <si>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</si>
  <si>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</si>
  <si>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</si>
  <si>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</si>
  <si>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</si>
  <si>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</si>
  <si>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</si>
  <si>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</si>
  <si>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</si>
  <si>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</si>
  <si>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</si>
  <si>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</si>
  <si>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</si>
  <si>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</si>
  <si>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</si>
  <si>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</si>
  <si>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</si>
  <si>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</si>
  <si>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</si>
  <si>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</si>
  <si>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</si>
  <si>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</si>
  <si>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</si>
  <si>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</si>
  <si>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</si>
  <si>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</si>
  <si>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</si>
  <si>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</si>
  <si>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</si>
  <si>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</si>
  <si>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</si>
  <si>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</si>
  <si>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</si>
  <si>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</si>
  <si>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</si>
  <si>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</si>
  <si>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</si>
  <si>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</si>
  <si>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</si>
  <si>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</si>
  <si>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</si>
  <si>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</si>
  <si>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</si>
  <si>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</si>
  <si>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</si>
  <si>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</si>
  <si>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</si>
  <si>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</si>
  <si>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</si>
  <si>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</si>
  <si>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</si>
  <si>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</si>
  <si>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</si>
  <si>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</si>
  <si>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</si>
  <si>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</si>
  <si>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</si>
  <si>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</si>
  <si>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</si>
  <si>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</si>
  <si>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</si>
  <si>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</si>
  <si>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</si>
  <si>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</si>
  <si>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</si>
  <si>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</si>
  <si>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</si>
  <si>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</si>
  <si>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</si>
  <si>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</si>
  <si>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</si>
  <si>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</si>
  <si>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</si>
  <si>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</si>
  <si>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</si>
  <si>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</si>
  <si>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</si>
  <si>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</si>
  <si>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</si>
  <si>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</si>
  <si>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</si>
  <si>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</si>
  <si>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</si>
  <si>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</si>
  <si>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</si>
  <si>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</si>
  <si>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</si>
  <si>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</si>
  <si>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</si>
  <si>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</si>
  <si>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</si>
  <si>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</si>
  <si>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</si>
  <si>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</si>
  <si>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</si>
  <si>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</si>
  <si>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</si>
  <si>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</si>
  <si>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</si>
  <si>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</si>
  <si>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</si>
  <si>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</si>
  <si>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</si>
  <si>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</si>
  <si>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</si>
  <si>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</si>
  <si>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</si>
  <si>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</si>
  <si>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</si>
  <si>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</si>
  <si>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</si>
  <si>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</si>
  <si>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</si>
  <si>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</si>
  <si>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</si>
  <si>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</si>
  <si>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</si>
  <si>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</si>
  <si>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</si>
  <si>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</si>
  <si>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</si>
  <si>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</si>
  <si>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</si>
  <si>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</si>
  <si>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</si>
  <si>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</si>
  <si>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</si>
  <si>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</si>
  <si>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</si>
  <si>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</si>
  <si>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</si>
  <si>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</si>
  <si>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</si>
  <si>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</si>
  <si>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</si>
  <si>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</si>
  <si>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</si>
  <si>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</si>
  <si>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</si>
  <si>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</si>
  <si>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</si>
  <si>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</si>
  <si>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</si>
  <si>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</si>
  <si>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</si>
  <si>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</si>
  <si>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</si>
  <si>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</si>
  <si>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</si>
  <si>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</si>
  <si>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</si>
  <si>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</si>
  <si>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</si>
  <si>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</si>
  <si>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</si>
  <si>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</si>
  <si>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</si>
  <si>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</si>
  <si>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</si>
  <si>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</si>
  <si>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</si>
  <si>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</si>
  <si>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</si>
  <si>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</si>
  <si>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</si>
  <si>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</si>
  <si>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</si>
  <si>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</si>
  <si>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</si>
  <si>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</si>
  <si>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</si>
  <si>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</si>
  <si>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</si>
  <si>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</si>
  <si>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</si>
  <si>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</si>
  <si>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</si>
  <si>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</si>
  <si>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</si>
  <si>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</si>
  <si>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</si>
  <si>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</si>
  <si>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</si>
  <si>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</si>
  <si>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</si>
  <si>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</si>
  <si>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</si>
  <si>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</si>
  <si>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</si>
  <si>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</si>
  <si>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</si>
  <si>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</si>
  <si>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</si>
  <si>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</si>
  <si>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</si>
  <si>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</si>
  <si>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</si>
  <si>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</si>
  <si>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</si>
  <si>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</si>
  <si>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</si>
  <si>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</si>
  <si>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</si>
  <si>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</si>
  <si>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</si>
  <si>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</si>
  <si>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</si>
  <si>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</si>
  <si>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</si>
  <si>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</si>
  <si>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</si>
  <si>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</si>
  <si>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</si>
  <si>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</si>
  <si>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</si>
  <si>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</si>
  <si>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</si>
  <si>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</si>
  <si>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</si>
  <si>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</si>
  <si>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</si>
  <si>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</si>
  <si>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</si>
  <si>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</si>
  <si>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</si>
  <si>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</si>
  <si>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</si>
  <si>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</si>
  <si>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</si>
  <si>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</si>
  <si>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</si>
  <si>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</si>
  <si>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</si>
  <si>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</si>
  <si>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</si>
  <si>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</si>
  <si>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</si>
  <si>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</si>
  <si>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</si>
  <si>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</si>
  <si>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</si>
  <si>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</si>
  <si>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</si>
  <si>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</si>
  <si>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</si>
  <si>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</si>
  <si>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</si>
  <si>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</si>
  <si>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</si>
  <si>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</si>
  <si>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</si>
  <si>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</si>
  <si>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</si>
  <si>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</si>
  <si>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</si>
  <si>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</si>
  <si>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</si>
  <si>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</si>
  <si>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</si>
  <si>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</si>
  <si>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</si>
  <si>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</si>
  <si>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</si>
  <si>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</si>
  <si>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</si>
  <si>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</si>
  <si>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</si>
  <si>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</si>
  <si>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</si>
  <si>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</si>
  <si>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</si>
  <si>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</si>
  <si>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</si>
  <si>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</si>
  <si>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</si>
  <si>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</si>
  <si>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</si>
  <si>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</si>
  <si>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</si>
  <si>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</si>
  <si>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</si>
  <si>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</si>
  <si>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</si>
  <si>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</si>
  <si>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</si>
  <si>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</si>
  <si>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</si>
  <si>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</si>
  <si>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</si>
  <si>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</si>
  <si>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</si>
  <si>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</si>
  <si>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</si>
  <si>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</si>
  <si>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</si>
  <si>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</si>
  <si>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</si>
  <si>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</si>
  <si>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</si>
  <si>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</si>
  <si>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</si>
  <si>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</si>
  <si>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</si>
  <si>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</si>
  <si>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</si>
  <si>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</si>
  <si>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</si>
  <si>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</si>
  <si>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</si>
  <si>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</si>
  <si>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</si>
  <si>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</si>
  <si>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</si>
  <si>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</si>
  <si>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</si>
  <si>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</si>
  <si>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</si>
  <si>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</si>
  <si>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</si>
  <si>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</si>
  <si>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</si>
  <si>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</si>
  <si>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</si>
  <si>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</si>
  <si>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</si>
  <si>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</si>
  <si>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</si>
  <si>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</si>
  <si>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</si>
  <si>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</si>
  <si>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</si>
  <si>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</si>
  <si>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</si>
  <si>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</si>
  <si>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</si>
  <si>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</si>
  <si>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</si>
  <si>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</si>
  <si>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</si>
  <si>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</si>
  <si>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</si>
  <si>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</si>
  <si>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</si>
  <si>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</si>
  <si>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</si>
  <si>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</si>
  <si>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</si>
  <si>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</si>
  <si>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</si>
  <si>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</si>
  <si>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</si>
  <si>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</si>
  <si>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</si>
  <si>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</si>
  <si>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</si>
  <si>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</si>
  <si>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</si>
  <si>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</si>
  <si>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</si>
  <si>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</si>
  <si>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</si>
  <si>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</si>
  <si>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</si>
  <si>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</si>
  <si>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</si>
  <si>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</si>
  <si>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</si>
  <si>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</si>
  <si>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</si>
  <si>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</si>
  <si>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</si>
  <si>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</si>
  <si>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</si>
  <si>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</si>
  <si>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</si>
  <si>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</si>
  <si>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</si>
  <si>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</si>
  <si>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</si>
  <si>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</si>
  <si>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</si>
  <si>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</si>
  <si>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</si>
  <si>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</si>
  <si>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</si>
  <si>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</si>
  <si>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</si>
  <si>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</si>
  <si>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</si>
  <si>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</si>
  <si>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</si>
  <si>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</si>
  <si>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</si>
  <si>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</si>
  <si>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</si>
  <si>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</si>
  <si>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</si>
  <si>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</si>
  <si>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</si>
  <si>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</si>
  <si>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</si>
  <si>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</si>
  <si>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</si>
  <si>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</si>
  <si>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</si>
  <si>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</si>
  <si>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</si>
  <si>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</si>
  <si>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</si>
  <si>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</si>
  <si>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</si>
  <si>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</si>
  <si>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</si>
  <si>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</si>
  <si>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</si>
  <si>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</si>
  <si>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</si>
  <si>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</si>
  <si>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</si>
  <si>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</si>
  <si>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</si>
  <si>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</si>
  <si>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</si>
  <si>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</si>
  <si>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</si>
  <si>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</si>
  <si>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</si>
  <si>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</si>
  <si>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</si>
  <si>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</si>
  <si>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</si>
  <si>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</si>
  <si>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</si>
  <si>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</si>
  <si>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</si>
  <si>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</si>
  <si>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</si>
  <si>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</si>
  <si>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</si>
  <si>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</si>
  <si>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</si>
  <si>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</si>
  <si>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</si>
  <si>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</si>
  <si>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</si>
  <si>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</si>
  <si>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</si>
  <si>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</si>
  <si>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</si>
  <si>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</si>
  <si>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</si>
  <si>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</si>
  <si>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</si>
  <si>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</si>
  <si>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</si>
  <si>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</si>
  <si>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</si>
  <si>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</si>
  <si>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</si>
  <si>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</si>
  <si>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</si>
  <si>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</si>
  <si>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</si>
  <si>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</si>
  <si>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</si>
  <si>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</si>
  <si>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</si>
  <si>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</si>
  <si>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</si>
  <si>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</si>
  <si>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</si>
  <si>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</si>
  <si>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</si>
  <si>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</si>
  <si>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</si>
  <si>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</si>
  <si>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</si>
  <si>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</si>
  <si>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</si>
  <si>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</si>
  <si>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</si>
  <si>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</si>
  <si>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</si>
  <si>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</si>
  <si>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</si>
  <si>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</si>
  <si>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</si>
  <si>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</si>
  <si>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</si>
  <si>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</si>
  <si>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</si>
  <si>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</si>
  <si>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</si>
  <si>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</si>
  <si>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</si>
  <si>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</si>
  <si>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</si>
  <si>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</si>
  <si>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</si>
  <si>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</si>
  <si>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</si>
  <si>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</si>
  <si>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</si>
  <si>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</si>
  <si>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</si>
  <si>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</si>
  <si>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</si>
  <si>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</si>
  <si>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</si>
  <si>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</si>
  <si>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</si>
  <si>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</si>
  <si>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</si>
  <si>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</si>
  <si>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</si>
  <si>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</si>
  <si>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</si>
  <si>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</si>
  <si>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</si>
  <si>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</si>
  <si>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</si>
  <si>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</si>
  <si>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</si>
  <si>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</si>
  <si>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</si>
  <si>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</si>
  <si>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</si>
  <si>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</si>
  <si>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</si>
  <si>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</si>
  <si>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</si>
  <si>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</si>
  <si>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</si>
  <si>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</si>
  <si>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</si>
  <si>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</si>
  <si>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</si>
  <si>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</si>
  <si>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</si>
  <si>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</si>
  <si>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</si>
  <si>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</si>
  <si>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</si>
  <si>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</si>
  <si>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</si>
  <si>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</si>
  <si>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</si>
  <si>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</si>
  <si>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</si>
  <si>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</si>
  <si>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</si>
  <si>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</si>
  <si>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</si>
  <si>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</si>
  <si>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</si>
  <si>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</si>
  <si>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</si>
  <si>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</si>
  <si>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</si>
  <si>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</si>
  <si>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</si>
  <si>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</si>
  <si>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</si>
  <si>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</si>
  <si>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</si>
  <si>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</si>
  <si>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</si>
  <si>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</si>
  <si>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</si>
  <si>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</si>
  <si>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</si>
  <si>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</si>
  <si>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</si>
  <si>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</si>
  <si>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</si>
  <si>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</si>
  <si>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</si>
  <si>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</si>
  <si>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</si>
  <si>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</si>
  <si>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</si>
  <si>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</si>
  <si>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</si>
  <si>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</si>
  <si>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</si>
  <si>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</si>
  <si>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</si>
  <si>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</si>
  <si>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</si>
  <si>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</si>
  <si>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</si>
  <si>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</si>
  <si>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</si>
  <si>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</si>
  <si>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</si>
  <si>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</si>
  <si>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</si>
  <si>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</si>
  <si>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</si>
  <si>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</si>
  <si>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</si>
  <si>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</si>
  <si>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</si>
  <si>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</si>
  <si>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</si>
  <si>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</si>
  <si>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</si>
  <si>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</si>
  <si>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</si>
  <si>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</si>
  <si>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</si>
  <si>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</si>
  <si>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</si>
  <si>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</si>
  <si>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</si>
  <si>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</si>
  <si>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</si>
  <si>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</si>
  <si>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</si>
  <si>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</si>
  <si>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</si>
  <si>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</si>
  <si>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</si>
  <si>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</si>
  <si>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</si>
  <si>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</si>
  <si>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</si>
  <si>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</si>
  <si>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</si>
  <si>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</si>
  <si>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</si>
  <si>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</si>
  <si>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</si>
  <si>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</si>
  <si>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</si>
  <si>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</si>
  <si>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</si>
  <si>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</si>
  <si>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</si>
  <si>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</si>
  <si>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</si>
  <si>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</si>
  <si>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</si>
  <si>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</si>
  <si>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</si>
  <si>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</si>
  <si>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</si>
  <si>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</si>
  <si>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</si>
  <si>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</si>
  <si>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</si>
  <si>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</si>
  <si>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</si>
  <si>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</si>
  <si>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</si>
  <si>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</si>
  <si>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</si>
  <si>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</si>
  <si>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</si>
  <si>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</si>
  <si>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</si>
  <si>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</si>
  <si>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</si>
  <si>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</si>
  <si>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</si>
  <si>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</si>
  <si>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</si>
  <si>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</si>
  <si>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</si>
  <si>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</si>
  <si>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</si>
  <si>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</si>
  <si>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</si>
  <si>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</si>
  <si>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</si>
  <si>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</si>
  <si>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</si>
  <si>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</si>
  <si>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</si>
  <si>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</si>
  <si>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</si>
  <si>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</si>
  <si>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</si>
  <si>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</si>
  <si>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</si>
  <si>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</si>
  <si>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</si>
  <si>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</si>
  <si>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</si>
  <si>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</si>
  <si>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</si>
  <si>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</si>
  <si>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</si>
  <si>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</si>
  <si>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</si>
  <si>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</si>
  <si>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</si>
  <si>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</si>
  <si>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</si>
  <si>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</si>
  <si>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</si>
  <si>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</si>
  <si>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</si>
  <si>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</si>
  <si>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</si>
  <si>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</si>
  <si>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</si>
  <si>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</si>
  <si>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</si>
  <si>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</si>
  <si>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</si>
  <si>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</si>
  <si>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</si>
  <si>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</si>
  <si>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</si>
  <si>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</si>
  <si>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</si>
  <si>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</si>
  <si>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</si>
  <si>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</si>
  <si>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</si>
  <si>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</si>
  <si>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</si>
  <si>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</si>
  <si>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</si>
  <si>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</si>
  <si>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</si>
  <si>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</si>
  <si>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</si>
  <si>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</si>
  <si>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</si>
  <si>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</si>
  <si>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</si>
  <si>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</si>
  <si>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</si>
  <si>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</si>
  <si>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</si>
  <si>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</si>
  <si>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</si>
  <si>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</si>
  <si>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</si>
  <si>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</si>
  <si>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</si>
  <si>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</si>
  <si>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</si>
  <si>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</si>
  <si>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</si>
  <si>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</si>
  <si>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</si>
  <si>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</si>
  <si>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</si>
  <si>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</si>
  <si>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</si>
  <si>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</si>
  <si>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</si>
  <si>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</si>
  <si>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</si>
  <si>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</si>
  <si>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</si>
  <si>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</si>
  <si>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</si>
  <si>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</si>
  <si>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</si>
  <si>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</si>
  <si>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</si>
  <si>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</si>
  <si>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</si>
  <si>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</si>
  <si>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</si>
  <si>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</si>
  <si>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</si>
  <si>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</si>
  <si>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</si>
  <si>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</si>
  <si>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</si>
  <si>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</si>
  <si>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</si>
  <si>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</si>
  <si>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</si>
  <si>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</si>
  <si>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</si>
  <si>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</si>
  <si>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</si>
  <si>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</si>
  <si>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</si>
  <si>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</si>
  <si>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</si>
  <si>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</si>
  <si>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</si>
  <si>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</si>
  <si>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</si>
  <si>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</si>
  <si>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</si>
  <si>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</si>
  <si>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</si>
  <si>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</si>
  <si>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</si>
  <si>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</si>
  <si>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</si>
  <si>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</si>
  <si>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</si>
  <si>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</si>
  <si>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</si>
  <si>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</si>
  <si>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</si>
  <si>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</si>
  <si>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</si>
  <si>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</si>
  <si>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</si>
  <si>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</si>
  <si>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</si>
  <si>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</si>
  <si>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</si>
  <si>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</si>
  <si>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</si>
  <si>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</si>
  <si>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</si>
  <si>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</si>
  <si>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</si>
  <si>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</si>
  <si>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</si>
  <si>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</si>
  <si>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</si>
  <si>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</si>
  <si>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</si>
  <si>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</si>
  <si>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</si>
  <si>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</si>
  <si>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</si>
  <si>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</si>
  <si>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</si>
  <si>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</si>
  <si>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</si>
  <si>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</si>
  <si>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</si>
  <si>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</si>
  <si>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</si>
  <si>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</si>
  <si>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</si>
  <si>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</si>
  <si>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</si>
  <si>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</si>
  <si>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</si>
  <si>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</si>
  <si>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</si>
  <si>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</si>
  <si>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</si>
  <si>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</si>
  <si>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</si>
  <si>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</si>
  <si>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</si>
  <si>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</si>
  <si>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</si>
  <si>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</si>
  <si>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</si>
  <si>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</si>
  <si>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</si>
  <si>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</si>
  <si>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</si>
  <si>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</si>
  <si>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</si>
  <si>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</si>
  <si>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</si>
  <si>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</si>
  <si>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</si>
  <si>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</si>
  <si>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</si>
  <si>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</si>
  <si>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</si>
  <si>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</si>
  <si>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</si>
  <si>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</si>
  <si>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</si>
  <si>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</si>
  <si>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</si>
  <si>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</si>
  <si>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</si>
  <si>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</si>
  <si>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</si>
  <si>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</si>
  <si>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</si>
  <si>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</si>
  <si>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</si>
  <si>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</si>
  <si>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</si>
  <si>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</si>
  <si>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</si>
  <si>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</si>
  <si>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</si>
  <si>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</si>
  <si>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</si>
  <si>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</si>
  <si>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</si>
  <si>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</si>
  <si>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</si>
  <si>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</si>
  <si>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</si>
  <si>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</si>
  <si>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</si>
  <si>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</si>
  <si>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</si>
  <si>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</si>
  <si>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</si>
  <si>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</si>
  <si>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</si>
  <si>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</si>
  <si>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</si>
  <si>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</si>
  <si>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</si>
  <si>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</si>
  <si>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</si>
  <si>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</si>
  <si>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</si>
  <si>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</si>
  <si>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</si>
  <si>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</si>
  <si>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</si>
  <si>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</si>
  <si>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</si>
  <si>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</si>
  <si>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</si>
  <si>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</si>
  <si>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</si>
  <si>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</si>
  <si>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</si>
  <si>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</si>
  <si>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</si>
  <si>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</si>
  <si>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</si>
  <si>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</si>
  <si>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</si>
  <si>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</si>
  <si>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</si>
  <si>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</si>
  <si>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</si>
  <si>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</si>
  <si>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</si>
  <si>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</si>
  <si>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</si>
  <si>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</si>
  <si>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</si>
  <si>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</si>
  <si>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</si>
  <si>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</si>
  <si>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</si>
  <si>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</si>
  <si>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</si>
  <si>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</si>
  <si>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</si>
  <si>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</si>
  <si>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</si>
  <si>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</si>
  <si>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</si>
  <si>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</si>
  <si>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</si>
  <si>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</si>
  <si>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</si>
  <si>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</si>
  <si>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</si>
  <si>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</si>
  <si>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</si>
  <si>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</si>
  <si>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</si>
  <si>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</si>
  <si>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</si>
  <si>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</si>
  <si>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</si>
  <si>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</si>
  <si>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</si>
  <si>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</si>
  <si>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</si>
  <si>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</si>
  <si>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</si>
  <si>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</si>
  <si>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</si>
  <si>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</si>
  <si>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</si>
  <si>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</si>
  <si>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</si>
  <si>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</si>
  <si>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</si>
  <si>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</si>
  <si>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</si>
  <si>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</si>
  <si>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</si>
  <si>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</si>
  <si>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</si>
  <si>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</si>
  <si>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</si>
  <si>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</si>
  <si>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</si>
  <si>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</si>
  <si>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</si>
  <si>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</si>
  <si>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</si>
  <si>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</si>
  <si>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</si>
  <si>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</si>
  <si>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</si>
  <si>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</si>
  <si>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</si>
  <si>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</si>
  <si>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</si>
  <si>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</si>
  <si>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</si>
  <si>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</si>
  <si>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</si>
  <si>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</si>
  <si>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</si>
  <si>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</si>
  <si>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</si>
  <si>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</si>
  <si>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</si>
  <si>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</si>
  <si>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</si>
  <si>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</si>
  <si>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</si>
  <si>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</si>
  <si>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</si>
  <si>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</si>
  <si>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</si>
  <si>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</si>
  <si>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</si>
  <si>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</si>
  <si>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</si>
  <si>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</si>
  <si>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</si>
  <si>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</si>
  <si>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</si>
  <si>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</si>
  <si>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</si>
  <si>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</si>
  <si>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</si>
  <si>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</si>
  <si>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</si>
  <si>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</si>
  <si>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</si>
  <si>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</si>
  <si>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</si>
  <si>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</si>
  <si>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</si>
  <si>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</si>
  <si>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</si>
  <si>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</si>
  <si>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</si>
  <si>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</si>
  <si>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</si>
  <si>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</si>
  <si>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</si>
  <si>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</si>
  <si>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</si>
  <si>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</si>
  <si>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</si>
  <si>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</si>
  <si>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</si>
  <si>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</si>
  <si>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</si>
  <si>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</si>
  <si>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</si>
  <si>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</si>
  <si>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</si>
  <si>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</si>
  <si>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</si>
  <si>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</si>
  <si>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</si>
  <si>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</si>
  <si>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</si>
  <si>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</si>
  <si>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</si>
  <si>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</si>
  <si>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</si>
  <si>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</si>
  <si>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</si>
  <si>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</si>
  <si>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</si>
  <si>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</si>
  <si>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</si>
  <si>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</si>
  <si>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</si>
  <si>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</si>
  <si>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</si>
  <si>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</si>
  <si>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</si>
  <si>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</si>
  <si>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</si>
  <si>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</si>
  <si>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</si>
  <si>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</si>
  <si>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</si>
  <si>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</si>
  <si>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</si>
  <si>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</si>
  <si>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</si>
  <si>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</si>
  <si>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</si>
  <si>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</si>
  <si>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</si>
  <si>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</si>
  <si>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</si>
  <si>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</si>
  <si>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</si>
  <si>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</si>
  <si>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</si>
  <si>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</si>
  <si>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</si>
  <si>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</si>
  <si>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</si>
  <si>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</si>
  <si>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</si>
  <si>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</si>
  <si>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</si>
  <si>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</si>
  <si>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</si>
  <si>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</si>
  <si>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</si>
  <si>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</si>
  <si>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</si>
  <si>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</si>
  <si>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</si>
  <si>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</si>
  <si>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</si>
  <si>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</si>
  <si>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</si>
  <si>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</si>
  <si>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</si>
  <si>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</si>
  <si>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</si>
  <si>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</si>
  <si>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</si>
  <si>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</si>
  <si>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</si>
  <si>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</si>
  <si>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</si>
  <si>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</si>
  <si>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</si>
  <si>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</si>
  <si>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</si>
  <si>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</si>
  <si>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</si>
  <si>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</si>
  <si>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</si>
  <si>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</si>
  <si>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</si>
  <si>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</si>
  <si>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</si>
  <si>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</si>
  <si>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</si>
  <si>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</si>
  <si>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</si>
  <si>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</si>
  <si>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</si>
  <si>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</si>
  <si>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</si>
  <si>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</si>
  <si>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</si>
  <si>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</si>
  <si>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</si>
  <si>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</si>
  <si>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</si>
  <si>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</si>
  <si>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</si>
  <si>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</si>
  <si>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</si>
  <si>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</si>
  <si>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</si>
  <si>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</si>
  <si>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</si>
  <si>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</si>
  <si>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</si>
  <si>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</si>
  <si>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</si>
  <si>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</si>
  <si>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</si>
  <si>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</si>
  <si>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</si>
  <si>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</si>
  <si>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</si>
  <si>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</si>
  <si>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</si>
  <si>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</si>
  <si>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</si>
  <si>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</si>
  <si>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</si>
  <si>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</si>
  <si>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</si>
  <si>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</si>
  <si>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</si>
  <si>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</si>
  <si>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</si>
  <si>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</si>
  <si>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</si>
  <si>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</si>
  <si>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</si>
  <si>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</si>
  <si>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</si>
  <si>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</si>
  <si>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</si>
  <si>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</si>
  <si>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</si>
  <si>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</si>
  <si>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</si>
  <si>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</si>
  <si>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</si>
  <si>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</si>
  <si>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</si>
  <si>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</si>
  <si>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</si>
  <si>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</si>
  <si>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</si>
  <si>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</si>
  <si>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</si>
  <si>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</si>
  <si>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</si>
  <si>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</si>
  <si>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</si>
  <si>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</si>
  <si>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</si>
  <si>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</si>
  <si>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</si>
  <si>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</si>
  <si>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</si>
  <si>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</si>
  <si>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</si>
  <si>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</si>
  <si>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</si>
  <si>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</si>
  <si>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</si>
  <si>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</si>
  <si>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</si>
  <si>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</si>
  <si>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</si>
  <si>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</si>
  <si>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</si>
  <si>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</si>
  <si>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</si>
  <si>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</si>
  <si>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</si>
  <si>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</si>
  <si>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</si>
  <si>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</si>
  <si>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</si>
  <si>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</si>
  <si>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</si>
  <si>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</si>
  <si>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</si>
  <si>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</si>
  <si>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</si>
  <si>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</si>
  <si>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</si>
  <si>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</si>
  <si>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</si>
  <si>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</si>
  <si>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</si>
  <si>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</si>
  <si>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</si>
  <si>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</si>
  <si>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</si>
  <si>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</si>
  <si>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</si>
  <si>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</si>
  <si>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</si>
  <si>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</si>
  <si>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</si>
  <si>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</si>
  <si>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</si>
  <si>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</si>
  <si>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</si>
  <si>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</si>
  <si>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</si>
  <si>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</si>
  <si>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</si>
  <si>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</si>
  <si>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</si>
  <si>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</si>
  <si>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</si>
  <si>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</si>
  <si>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</si>
  <si>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</si>
  <si>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</si>
  <si>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</si>
  <si>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</si>
  <si>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</si>
  <si>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</si>
  <si>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</si>
  <si>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</si>
  <si>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</si>
  <si>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</si>
  <si>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</si>
  <si>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</si>
  <si>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</si>
  <si>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</si>
  <si>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</si>
  <si>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</si>
  <si>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</si>
  <si>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</si>
  <si>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</si>
  <si>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</si>
  <si>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</si>
  <si>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</si>
  <si>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</si>
  <si>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</si>
  <si>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</si>
  <si>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</si>
  <si>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</si>
  <si>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</si>
  <si>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</si>
  <si>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</si>
  <si>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</si>
  <si>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</si>
  <si>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</si>
  <si>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</si>
  <si>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</si>
  <si>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</si>
  <si>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</si>
  <si>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</si>
  <si>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</si>
  <si>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</si>
  <si>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</si>
  <si>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</si>
  <si>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</si>
  <si>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</si>
  <si>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</si>
  <si>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</si>
  <si>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</si>
  <si>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</si>
  <si>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</si>
  <si>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</si>
  <si>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</si>
  <si>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</si>
  <si>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</si>
  <si>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</si>
  <si>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</si>
  <si>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</si>
  <si>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</si>
  <si>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</si>
  <si>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</si>
  <si>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</si>
  <si>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</si>
  <si>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</si>
  <si>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</si>
  <si>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</si>
  <si>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</si>
  <si>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</si>
  <si>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</si>
  <si>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</si>
  <si>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</si>
  <si>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</si>
  <si>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</si>
  <si>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</si>
  <si>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</si>
  <si>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</si>
  <si>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</si>
  <si>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</si>
  <si>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</si>
  <si>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</si>
  <si>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</si>
  <si>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</si>
  <si>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</si>
  <si>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</si>
  <si>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</si>
  <si>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</si>
  <si>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</si>
  <si>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</si>
  <si>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</si>
  <si>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</si>
  <si>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</si>
  <si>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</si>
  <si>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</si>
  <si>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</si>
  <si>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</si>
  <si>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</si>
  <si>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</si>
  <si>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</si>
  <si>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</si>
  <si>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</si>
  <si>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</si>
  <si>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</si>
  <si>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</si>
  <si>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</si>
  <si>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</si>
  <si>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</si>
  <si>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</si>
  <si>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</si>
  <si>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</si>
  <si>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</si>
  <si>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</si>
  <si>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</si>
  <si>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</si>
  <si>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</si>
  <si>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</si>
  <si>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</si>
  <si>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</si>
  <si>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</si>
  <si>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</si>
  <si>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</si>
  <si>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</si>
  <si>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</si>
  <si>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</si>
  <si>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</si>
  <si>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</si>
  <si>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</si>
  <si>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</si>
  <si>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</si>
  <si>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</si>
  <si>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</si>
  <si>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</si>
  <si>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</si>
  <si>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</si>
  <si>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</si>
  <si>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</si>
  <si>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</si>
  <si>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</si>
  <si>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</si>
  <si>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</si>
  <si>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</si>
  <si>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</si>
  <si>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</si>
  <si>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</si>
  <si>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</si>
  <si>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</si>
  <si>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</si>
  <si>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</si>
  <si>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</si>
  <si>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</si>
  <si>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</si>
  <si>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</si>
  <si>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</si>
  <si>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</si>
  <si>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</si>
  <si>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</si>
  <si>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</si>
  <si>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</si>
  <si>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</si>
  <si>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</si>
  <si>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</si>
  <si>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</si>
  <si>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</si>
  <si>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</si>
  <si>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</si>
  <si>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</si>
  <si>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</si>
  <si>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</si>
  <si>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</si>
  <si>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</si>
  <si>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</si>
  <si>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</si>
  <si>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</si>
  <si>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</si>
  <si>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</si>
  <si>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</si>
  <si>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</si>
  <si>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</si>
  <si>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</si>
  <si>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</si>
  <si>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</si>
  <si>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</si>
  <si>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</si>
  <si>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</si>
  <si>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</si>
  <si>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</si>
  <si>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</si>
  <si>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</si>
  <si>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</si>
  <si>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</si>
  <si>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</si>
  <si>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</si>
  <si>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</si>
  <si>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</si>
  <si>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</si>
  <si>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</si>
  <si>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</si>
  <si>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</si>
  <si>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</si>
  <si>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</si>
  <si>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</si>
  <si>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</si>
  <si>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</si>
  <si>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</si>
  <si>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</si>
  <si>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</si>
  <si>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</si>
  <si>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</si>
  <si>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</si>
  <si>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</si>
  <si>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</si>
  <si>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</si>
  <si>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</si>
  <si>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</si>
  <si>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</si>
  <si>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</si>
  <si>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</si>
  <si>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</si>
  <si>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</si>
  <si>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</si>
  <si>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</si>
  <si>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</si>
  <si>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</si>
  <si>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</si>
  <si>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</si>
  <si>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</si>
  <si>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</si>
  <si>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</si>
  <si>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</si>
  <si>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</si>
  <si>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</si>
  <si>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</si>
  <si>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</si>
  <si>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</si>
  <si>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</si>
  <si>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</si>
  <si>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</si>
  <si>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</si>
  <si>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</si>
  <si>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</si>
  <si>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</si>
  <si>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</si>
  <si>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</si>
  <si>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</si>
  <si>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</si>
  <si>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</si>
  <si>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</si>
  <si>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</si>
  <si>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</si>
  <si>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</si>
  <si>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</si>
  <si>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</si>
  <si>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</si>
  <si>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</si>
  <si>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</si>
  <si>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</si>
  <si>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</si>
  <si>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</si>
  <si>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</si>
  <si>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</si>
  <si>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</si>
  <si>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</si>
  <si>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</si>
  <si>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</si>
  <si>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</si>
  <si>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</si>
  <si>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</si>
  <si>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</si>
  <si>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</si>
  <si>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</si>
  <si>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</si>
  <si>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</si>
  <si>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</si>
  <si>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</si>
  <si>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</si>
  <si>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</si>
  <si>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</si>
  <si>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</si>
  <si>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</si>
  <si>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</si>
  <si>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</si>
  <si>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</si>
  <si>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</si>
  <si>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</si>
  <si>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</si>
  <si>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</si>
  <si>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</si>
  <si>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</si>
  <si>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</si>
  <si>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</si>
  <si>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</si>
  <si>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</si>
  <si>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</si>
  <si>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</si>
  <si>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</si>
  <si>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</si>
  <si>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</si>
  <si>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</si>
  <si>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</si>
  <si>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</si>
  <si>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</si>
  <si>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</si>
  <si>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</si>
  <si>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</si>
  <si>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</si>
  <si>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</si>
  <si>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</si>
  <si>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</si>
  <si>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</si>
  <si>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</si>
  <si>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</si>
  <si>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</si>
  <si>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</si>
  <si>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</si>
  <si>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</si>
  <si>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</si>
  <si>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</si>
  <si>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</si>
  <si>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</si>
  <si>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</si>
  <si>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</si>
  <si>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</si>
  <si>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</si>
  <si>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</si>
  <si>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</si>
  <si>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</si>
  <si>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</si>
  <si>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</si>
  <si>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</si>
  <si>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</si>
  <si>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</si>
  <si>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</si>
  <si>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</si>
  <si>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</si>
  <si>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</si>
  <si>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</si>
  <si>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</si>
  <si>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</si>
  <si>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</si>
  <si>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</si>
  <si>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</si>
  <si>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</si>
  <si>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</si>
  <si>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</si>
  <si>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</si>
  <si>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</si>
  <si>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</si>
  <si>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</si>
  <si>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</si>
  <si>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</si>
  <si>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</si>
  <si>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</si>
  <si>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</si>
  <si>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</si>
  <si>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</si>
  <si>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</si>
  <si>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</si>
  <si>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</si>
  <si>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</si>
  <si>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</si>
  <si>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</si>
  <si>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</si>
  <si>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</si>
  <si>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</si>
  <si>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</si>
  <si>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</si>
  <si>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</si>
  <si>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</si>
  <si>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</si>
  <si>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</si>
  <si>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</si>
  <si>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</si>
  <si>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</si>
  <si>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</si>
  <si>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</si>
  <si>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</si>
  <si>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</si>
  <si>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</si>
  <si>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</si>
  <si>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</si>
  <si>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</si>
  <si>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</si>
  <si>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</si>
  <si>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</si>
  <si>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</si>
  <si>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</si>
  <si>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</si>
  <si>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</si>
  <si>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</si>
  <si>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</si>
  <si>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</si>
  <si>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</si>
  <si>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</si>
  <si>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</si>
  <si>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</si>
  <si>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</si>
  <si>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</si>
  <si>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</si>
  <si>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</si>
  <si>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</si>
  <si>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</si>
  <si>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</si>
  <si>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</si>
  <si>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</si>
  <si>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</si>
  <si>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</si>
  <si>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</si>
  <si>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</si>
  <si>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</si>
  <si>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</si>
  <si>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</si>
  <si>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</si>
  <si>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</si>
  <si>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</si>
  <si>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</si>
  <si>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</si>
  <si>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</si>
  <si>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</si>
  <si>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</si>
  <si>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</si>
  <si>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</si>
  <si>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</si>
  <si>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</si>
  <si>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</si>
  <si>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</si>
  <si>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</si>
  <si>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</si>
  <si>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</si>
  <si>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</si>
  <si>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</si>
  <si>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</si>
  <si>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</si>
  <si>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</si>
  <si>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</si>
  <si>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</si>
  <si>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</si>
  <si>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</si>
  <si>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</si>
  <si>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</si>
  <si>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</si>
  <si>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</si>
  <si>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</si>
  <si>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</si>
  <si>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</si>
  <si>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</si>
  <si>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</si>
  <si>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</si>
  <si>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</si>
  <si>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</si>
  <si>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</si>
  <si>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</si>
  <si>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</si>
  <si>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</si>
  <si>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</si>
  <si>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</si>
  <si>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</si>
  <si>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</si>
  <si>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</si>
  <si>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</si>
  <si>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</si>
  <si>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</si>
  <si>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</si>
  <si>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</si>
  <si>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</si>
  <si>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</si>
  <si>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</si>
  <si>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</si>
  <si>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</si>
  <si>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</si>
  <si>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</si>
  <si>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</si>
  <si>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</si>
  <si>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</si>
  <si>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</si>
  <si>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</si>
  <si>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</si>
  <si>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</si>
  <si>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</si>
  <si>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</si>
  <si>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</si>
  <si>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</si>
  <si>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</si>
  <si>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</si>
  <si>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</si>
  <si>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</si>
  <si>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</si>
  <si>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</si>
  <si>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</si>
  <si>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</si>
  <si>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</si>
  <si>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</si>
  <si>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</si>
  <si>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</si>
  <si>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</si>
  <si>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</si>
  <si>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</si>
  <si>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</si>
  <si>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</si>
  <si>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</si>
  <si>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</si>
  <si>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</si>
  <si>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</si>
  <si>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</si>
  <si>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</si>
  <si>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</si>
  <si>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</si>
  <si>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</si>
  <si>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</si>
  <si>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</si>
  <si>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</si>
  <si>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</si>
  <si>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</si>
  <si>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</si>
  <si>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</si>
  <si>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</si>
  <si>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</si>
  <si>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</si>
  <si>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</si>
  <si>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</si>
  <si>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</si>
  <si>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</si>
  <si>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</si>
  <si>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</si>
  <si>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</si>
  <si>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</si>
  <si>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</si>
  <si>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</si>
  <si>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</si>
  <si>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</si>
  <si>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</si>
  <si>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</si>
  <si>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</si>
  <si>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</si>
  <si>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</si>
  <si>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</si>
  <si>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</si>
  <si>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</si>
  <si>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</si>
  <si>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</si>
  <si>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</si>
  <si>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</si>
  <si>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</si>
  <si>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</si>
  <si>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</si>
  <si>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</si>
  <si>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</si>
  <si>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</si>
  <si>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</si>
  <si>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</si>
  <si>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</si>
  <si>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</si>
  <si>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</si>
  <si>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</si>
  <si>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</si>
  <si>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</si>
  <si>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</si>
  <si>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</si>
  <si>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</si>
  <si>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</si>
  <si>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</si>
  <si>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</si>
  <si>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</si>
  <si>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</si>
  <si>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</si>
  <si>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</si>
  <si>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</si>
  <si>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</si>
  <si>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</si>
  <si>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</si>
  <si>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</si>
  <si>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</si>
  <si>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</si>
  <si>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</si>
  <si>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</si>
  <si>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</si>
  <si>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</si>
  <si>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</si>
  <si>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</si>
  <si>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</si>
  <si>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</si>
  <si>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</si>
  <si>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</si>
  <si>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</si>
  <si>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</si>
  <si>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</si>
  <si>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</si>
  <si>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</si>
  <si>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</si>
  <si>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</si>
  <si>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</si>
  <si>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</si>
  <si>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</si>
  <si>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</si>
  <si>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</si>
  <si>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</si>
  <si>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</si>
  <si>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</si>
  <si>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</si>
  <si>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</si>
  <si>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</si>
  <si>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</si>
  <si>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</si>
  <si>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</si>
  <si>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</si>
  <si>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</si>
  <si>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</si>
  <si>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</si>
  <si>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</si>
  <si>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</si>
  <si>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</si>
  <si>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</si>
  <si>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</si>
  <si>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</si>
  <si>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</si>
  <si>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</si>
  <si>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</si>
  <si>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</si>
  <si>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</si>
  <si>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</si>
  <si>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</si>
  <si>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</si>
  <si>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</si>
  <si>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</si>
  <si>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</si>
  <si>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</si>
  <si>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</si>
  <si>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</si>
  <si>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</si>
  <si>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</si>
  <si>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</si>
  <si>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</si>
  <si>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</si>
  <si>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</si>
  <si>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</si>
  <si>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</si>
  <si>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</si>
  <si>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</si>
  <si>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</si>
  <si>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</si>
  <si>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</si>
  <si>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</si>
  <si>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</si>
  <si>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</si>
  <si>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</si>
  <si>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</si>
  <si>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</si>
  <si>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</si>
  <si>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</si>
  <si>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</si>
  <si>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</si>
  <si>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</si>
  <si>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</si>
  <si>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</si>
  <si>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</si>
  <si>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</si>
  <si>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</si>
  <si>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</si>
  <si>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</si>
  <si>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</si>
  <si>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</si>
  <si>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</si>
  <si>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</si>
  <si>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</si>
  <si>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</si>
  <si>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</si>
  <si>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</si>
  <si>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</si>
  <si>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</si>
  <si>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</si>
  <si>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</si>
  <si>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</si>
  <si>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</si>
  <si>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</si>
  <si>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</si>
  <si>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</si>
  <si>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</si>
  <si>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</si>
  <si>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</si>
  <si>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</si>
  <si>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</si>
  <si>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</si>
  <si>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</si>
  <si>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</si>
  <si>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</si>
  <si>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</si>
  <si>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</si>
  <si>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</si>
  <si>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</si>
  <si>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</si>
  <si>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</si>
  <si>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</si>
  <si>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</si>
  <si>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</si>
  <si>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</si>
  <si>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</si>
  <si>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</si>
  <si>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</si>
  <si>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</si>
  <si>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</si>
  <si>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</si>
  <si>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</si>
  <si>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</si>
  <si>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</si>
  <si>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</si>
  <si>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</si>
  <si>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</si>
  <si>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</si>
  <si>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</si>
  <si>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</si>
  <si>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</si>
  <si>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</si>
  <si>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</si>
  <si>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</si>
  <si>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</si>
  <si>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</si>
  <si>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</si>
  <si>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</si>
  <si>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</si>
  <si>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</si>
  <si>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</si>
  <si>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</si>
  <si>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</si>
  <si>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</si>
  <si>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</si>
  <si>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</si>
  <si>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</si>
  <si>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</si>
  <si>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</si>
  <si>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</si>
  <si>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</si>
  <si>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</si>
  <si>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</si>
  <si>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</si>
  <si>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</si>
  <si>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</si>
  <si>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</si>
  <si>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</si>
  <si>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</si>
  <si>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</si>
  <si>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</si>
  <si>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</si>
  <si>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</si>
  <si>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</si>
  <si>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</si>
  <si>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</si>
  <si>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</si>
  <si>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</si>
  <si>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</si>
  <si>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</si>
  <si>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</si>
  <si>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</si>
  <si>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</si>
  <si>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</si>
  <si>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</si>
  <si>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</si>
  <si>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</si>
  <si>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</si>
  <si>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</si>
  <si>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</si>
  <si>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</si>
  <si>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</si>
  <si>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</si>
  <si>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</si>
  <si>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</si>
  <si>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</si>
  <si>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</si>
  <si>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</si>
  <si>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</si>
  <si>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</si>
  <si>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</si>
  <si>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</si>
  <si>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</si>
  <si>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</si>
  <si>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</si>
  <si>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</si>
  <si>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</si>
  <si>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</si>
  <si>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</si>
  <si>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</si>
  <si>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</si>
  <si>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</si>
  <si>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</si>
  <si>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</si>
  <si>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</si>
  <si>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</si>
  <si>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</si>
  <si>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</si>
  <si>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</si>
  <si>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</si>
  <si>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</si>
  <si>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</si>
  <si>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</si>
  <si>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</si>
  <si>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</si>
  <si>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</si>
  <si>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</si>
  <si>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</si>
  <si>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</si>
  <si>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</si>
  <si>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</si>
  <si>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</si>
  <si>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</si>
  <si>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</si>
  <si>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</si>
  <si>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</si>
  <si>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</si>
  <si>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</si>
  <si>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</si>
  <si>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</si>
  <si>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</si>
  <si>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</si>
  <si>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</si>
  <si>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</si>
  <si>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</si>
  <si>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</si>
  <si>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</si>
  <si>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</si>
  <si>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</si>
  <si>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</si>
  <si>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</si>
  <si>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</si>
  <si>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</si>
  <si>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</si>
  <si>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</si>
  <si>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</si>
  <si>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</si>
  <si>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</si>
  <si>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</si>
  <si>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</si>
  <si>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</si>
  <si>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</si>
  <si>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</si>
  <si>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</si>
  <si>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</si>
  <si>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</si>
  <si>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</si>
  <si>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</si>
  <si>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</si>
  <si>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</si>
  <si>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</si>
  <si>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</si>
  <si>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</si>
  <si>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</si>
  <si>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</si>
  <si>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</si>
  <si>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</si>
  <si>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</si>
  <si>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</si>
  <si>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</si>
  <si>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</si>
  <si>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</si>
  <si>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</si>
  <si>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</si>
  <si>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</si>
  <si>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</si>
  <si>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</si>
  <si>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</si>
  <si>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</si>
  <si>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</si>
  <si>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</si>
  <si>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</si>
  <si>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</si>
  <si>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</si>
  <si>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</si>
  <si>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</si>
  <si>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</si>
  <si>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</si>
  <si>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</si>
  <si>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</si>
  <si>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</si>
  <si>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</si>
  <si>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</si>
  <si>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</si>
  <si>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</si>
  <si>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</si>
  <si>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</si>
  <si>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</si>
  <si>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</si>
  <si>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</si>
  <si>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</si>
  <si>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</si>
  <si>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</si>
  <si>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</si>
  <si>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</si>
  <si>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</si>
  <si>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</si>
  <si>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</si>
  <si>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</si>
  <si>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</si>
  <si>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</si>
  <si>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</si>
  <si>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</si>
  <si>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</si>
  <si>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</si>
  <si>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</si>
  <si>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</si>
  <si>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</si>
  <si>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</si>
  <si>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</si>
  <si>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</si>
  <si>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</si>
  <si>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</si>
  <si>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</si>
  <si>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</si>
  <si>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</si>
  <si>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</si>
  <si>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</si>
  <si>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</si>
  <si>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</si>
  <si>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</si>
  <si>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</si>
  <si>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</si>
  <si>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</si>
  <si>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</si>
  <si>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</si>
  <si>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</si>
  <si>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</si>
  <si>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</si>
  <si>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</si>
  <si>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</si>
  <si>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</si>
  <si>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</si>
  <si>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</si>
  <si>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</si>
  <si>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</si>
  <si>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</si>
  <si>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</si>
  <si>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</si>
  <si>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</si>
  <si>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</si>
  <si>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</si>
  <si>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</si>
  <si>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</si>
  <si>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</si>
  <si>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</si>
  <si>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</si>
  <si>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</si>
  <si>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</si>
  <si>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</si>
  <si>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</si>
  <si>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</si>
  <si>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</si>
  <si>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</si>
  <si>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</si>
  <si>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</si>
  <si>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</si>
  <si>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</si>
  <si>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</si>
  <si>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</si>
  <si>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</si>
  <si>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</si>
  <si>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</si>
  <si>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</si>
  <si>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</si>
  <si>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</si>
  <si>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</si>
  <si>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</si>
  <si>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</si>
  <si>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</si>
  <si>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</si>
  <si>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</si>
  <si>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</si>
  <si>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</si>
  <si>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</si>
  <si>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</si>
  <si>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</si>
  <si>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</si>
  <si>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</si>
  <si>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</si>
  <si>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</si>
  <si>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</si>
  <si>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</si>
  <si>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</si>
  <si>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</si>
  <si>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</si>
  <si>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</si>
  <si>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</si>
  <si>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</si>
  <si>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</si>
  <si>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</si>
  <si>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</si>
  <si>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</si>
  <si>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</si>
  <si>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</si>
  <si>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</si>
  <si>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</si>
  <si>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</si>
  <si>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</si>
  <si>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</si>
  <si>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</si>
  <si>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</si>
  <si>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</si>
  <si>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</si>
  <si>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</si>
  <si>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</si>
  <si>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</si>
  <si>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</si>
  <si>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</si>
  <si>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</si>
  <si>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</si>
  <si>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</si>
  <si>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</si>
  <si>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</si>
  <si>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</si>
  <si>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</si>
  <si>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</si>
  <si>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</si>
  <si>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</si>
  <si>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</si>
  <si>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</si>
  <si>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</si>
  <si>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</si>
  <si>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</si>
  <si>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</si>
  <si>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</si>
  <si>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</si>
  <si>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</si>
  <si>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</si>
  <si>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</si>
  <si>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</si>
  <si>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</si>
  <si>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</si>
  <si>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</si>
  <si>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</si>
  <si>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</si>
  <si>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</si>
  <si>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</si>
  <si>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</si>
  <si>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</si>
  <si>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</si>
  <si>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</si>
  <si>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</si>
  <si>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</si>
  <si>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</si>
  <si>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</si>
  <si>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</si>
  <si>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</si>
  <si>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</si>
  <si>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</si>
  <si>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</si>
  <si>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</si>
  <si>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</si>
  <si>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</si>
  <si>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</si>
  <si>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</si>
  <si>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</si>
  <si>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</si>
  <si>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</si>
  <si>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</si>
  <si>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</si>
  <si>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</si>
  <si>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</si>
  <si>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</si>
  <si>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</si>
  <si>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</si>
  <si>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</si>
  <si>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</si>
  <si>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</si>
  <si>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</si>
  <si>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</si>
  <si>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</si>
  <si>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</si>
  <si>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</si>
  <si>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</si>
  <si>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</si>
  <si>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</si>
  <si>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</si>
  <si>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</si>
  <si>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</si>
  <si>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</si>
  <si>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</si>
  <si>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</si>
  <si>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</si>
  <si>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</si>
  <si>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</si>
  <si>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</si>
  <si>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</si>
  <si>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</si>
  <si>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</si>
  <si>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</si>
  <si>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</si>
  <si>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</si>
  <si>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</si>
  <si>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</si>
  <si>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</si>
  <si>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</si>
  <si>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</si>
  <si>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</si>
  <si>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</si>
  <si>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</si>
  <si>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</si>
  <si>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</si>
  <si>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</si>
  <si>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</si>
  <si>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</si>
  <si>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</si>
  <si>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</si>
  <si>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</si>
  <si>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</si>
  <si>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</si>
  <si>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</si>
  <si>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</si>
  <si>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</si>
  <si>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</si>
  <si>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</si>
  <si>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</si>
  <si>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</si>
  <si>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</si>
  <si>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</si>
  <si>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</si>
  <si>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</si>
  <si>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</si>
  <si>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</si>
  <si>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</si>
  <si>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</si>
  <si>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</si>
  <si>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</si>
  <si>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</si>
  <si>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</si>
  <si>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</si>
  <si>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</si>
  <si>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</si>
  <si>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</si>
  <si>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</si>
  <si>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</si>
  <si>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</si>
  <si>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</si>
  <si>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</si>
  <si>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</si>
  <si>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</si>
  <si>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</si>
  <si>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</si>
  <si>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</si>
  <si>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</si>
  <si>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</si>
  <si>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</si>
  <si>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</si>
  <si>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</si>
  <si>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</si>
  <si>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</si>
  <si>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</si>
  <si>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</si>
  <si>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</si>
  <si>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</si>
  <si>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</si>
  <si>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</si>
  <si>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</si>
  <si>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</si>
  <si>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</si>
  <si>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</si>
  <si>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</si>
  <si>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</si>
  <si>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</si>
  <si>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</si>
  <si>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</si>
  <si>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</si>
  <si>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</si>
  <si>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</si>
  <si>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</si>
  <si>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</si>
  <si>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</si>
  <si>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</si>
  <si>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</si>
  <si>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</si>
  <si>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</si>
  <si>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</si>
  <si>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</si>
  <si>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</si>
  <si>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</si>
  <si>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</si>
  <si>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</si>
  <si>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</si>
  <si>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</si>
  <si>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</si>
  <si>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</si>
  <si>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</si>
  <si>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</si>
  <si>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</si>
  <si>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</si>
  <si>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</si>
  <si>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</si>
  <si>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</si>
  <si>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</si>
  <si>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</si>
  <si>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</si>
  <si>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</si>
  <si>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</si>
  <si>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</si>
  <si>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</si>
  <si>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</si>
  <si>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</si>
  <si>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</si>
  <si>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</si>
  <si>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</si>
  <si>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</si>
  <si>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</si>
  <si>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</si>
  <si>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</si>
  <si>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</si>
  <si>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</si>
  <si>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</si>
  <si>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</si>
  <si>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</si>
  <si>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</si>
  <si>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</si>
  <si>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</si>
  <si>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</si>
  <si>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</si>
  <si>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</si>
  <si>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</si>
  <si>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</si>
  <si>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</si>
  <si>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</si>
  <si>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</si>
  <si>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</si>
  <si>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</si>
  <si>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</si>
  <si>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</si>
  <si>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</si>
  <si>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</si>
  <si>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</si>
  <si>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</si>
  <si>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</si>
  <si>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</si>
  <si>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</si>
  <si>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</si>
  <si>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</si>
  <si>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</si>
  <si>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</si>
  <si>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</si>
  <si>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</si>
  <si>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</si>
  <si>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</si>
  <si>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</si>
  <si>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</si>
  <si>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</si>
  <si>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</si>
  <si>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</si>
  <si>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</si>
  <si>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</si>
  <si>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</si>
  <si>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</si>
  <si>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</si>
  <si>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</si>
  <si>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</si>
  <si>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</si>
  <si>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</si>
  <si>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</si>
  <si>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</si>
  <si>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</si>
  <si>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</si>
  <si>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</si>
  <si>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</si>
  <si>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</si>
  <si>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</si>
  <si>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</si>
  <si>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</si>
  <si>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</si>
  <si>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</si>
  <si>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</si>
  <si>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</si>
  <si>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</si>
  <si>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</si>
  <si>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</si>
  <si>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</si>
  <si>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</si>
  <si>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</si>
  <si>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</si>
  <si>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</si>
  <si>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</si>
  <si>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</si>
  <si>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</si>
  <si>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</si>
  <si>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</si>
  <si>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</si>
  <si>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</si>
  <si>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</si>
  <si>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</si>
  <si>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</si>
  <si>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</si>
  <si>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</si>
  <si>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</si>
  <si>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</si>
  <si>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</si>
  <si>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</si>
  <si>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</si>
  <si>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</si>
  <si>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</si>
  <si>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</si>
  <si>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</si>
  <si>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</si>
  <si>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</si>
  <si>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</si>
  <si>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</si>
  <si>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</si>
  <si>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</si>
  <si>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</si>
  <si>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</si>
  <si>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</si>
  <si>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</si>
  <si>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</si>
  <si>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</si>
  <si>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</si>
  <si>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</si>
  <si>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</si>
  <si>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</si>
  <si>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</si>
  <si>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</si>
  <si>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</si>
  <si>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</si>
  <si>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</si>
  <si>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</si>
  <si>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</si>
  <si>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</si>
  <si>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</si>
  <si>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</si>
  <si>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</si>
  <si>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</si>
  <si>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</si>
  <si>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</si>
  <si>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</si>
  <si>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</si>
  <si>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</si>
  <si>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</si>
  <si>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</si>
  <si>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</si>
  <si>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</si>
  <si>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</si>
  <si>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</si>
  <si>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</si>
  <si>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</si>
  <si>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</si>
  <si>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</si>
  <si>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</si>
  <si>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</si>
  <si>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</si>
  <si>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</si>
  <si>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</si>
  <si>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</si>
  <si>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</si>
  <si>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</si>
  <si>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</si>
  <si>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</si>
  <si>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</si>
  <si>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</si>
  <si>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</si>
  <si>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</si>
  <si>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</si>
  <si>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</si>
  <si>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</si>
  <si>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</si>
  <si>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</si>
  <si>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</si>
  <si>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</si>
  <si>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</si>
  <si>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</si>
  <si>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</si>
  <si>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</si>
  <si>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</si>
  <si>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</si>
  <si>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</si>
  <si>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</si>
  <si>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</si>
  <si>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</si>
  <si>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</si>
  <si>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</si>
  <si>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</si>
  <si>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</si>
  <si>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</si>
  <si>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</si>
  <si>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</si>
  <si>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</si>
  <si>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</si>
  <si>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</si>
  <si>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</si>
  <si>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</si>
  <si>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</si>
  <si>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</si>
  <si>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</si>
  <si>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</si>
  <si>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</si>
  <si>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</si>
  <si>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</si>
  <si>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</si>
  <si>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</si>
  <si>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</si>
  <si>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</si>
  <si>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</si>
  <si>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</si>
  <si>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</si>
  <si>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</si>
  <si>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</si>
  <si>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</si>
  <si>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</si>
  <si>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</si>
  <si>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</si>
  <si>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</si>
  <si>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</si>
  <si>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</si>
  <si>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</si>
  <si>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</si>
  <si>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</si>
  <si>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</si>
  <si>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</si>
  <si>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</si>
  <si>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</si>
  <si>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</si>
  <si>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</si>
  <si>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</si>
  <si>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</si>
  <si>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</si>
  <si>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</si>
  <si>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</si>
  <si>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</si>
  <si>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</si>
  <si>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</si>
  <si>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</si>
  <si>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</si>
  <si>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</si>
  <si>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</si>
  <si>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</si>
  <si>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</si>
  <si>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</si>
  <si>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</si>
  <si>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</si>
  <si>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</si>
  <si>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</si>
  <si>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</si>
  <si>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</si>
  <si>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</si>
  <si>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</si>
  <si>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</si>
  <si>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</si>
  <si>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</si>
  <si>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</si>
  <si>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</si>
  <si>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</si>
  <si>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</si>
  <si>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</si>
  <si>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</si>
  <si>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</si>
  <si>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</si>
  <si>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</si>
  <si>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</si>
  <si>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</si>
  <si>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</si>
  <si>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</si>
  <si>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</si>
  <si>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</si>
  <si>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</si>
  <si>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</si>
  <si>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</si>
  <si>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</si>
  <si>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</si>
  <si>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</si>
  <si>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</si>
  <si>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</si>
  <si>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</si>
  <si>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</si>
  <si>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</si>
  <si>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</si>
  <si>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</si>
  <si>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</si>
  <si>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</si>
  <si>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</si>
  <si>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</si>
  <si>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</si>
  <si>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</si>
  <si>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</si>
  <si>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</si>
  <si>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</si>
  <si>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</si>
  <si>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</si>
  <si>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</si>
  <si>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</si>
  <si>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</si>
  <si>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</si>
  <si>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</si>
  <si>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</si>
  <si>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</si>
  <si>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</si>
  <si>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</si>
  <si>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</si>
  <si>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</si>
  <si>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</si>
  <si>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</si>
  <si>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</si>
  <si>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</si>
  <si>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</si>
  <si>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</si>
  <si>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</si>
  <si>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</si>
  <si>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</si>
  <si>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</si>
  <si>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</si>
  <si>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</si>
  <si>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</si>
  <si>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</si>
  <si>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</si>
  <si>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</si>
  <si>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</si>
  <si>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</si>
  <si>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</si>
  <si>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</si>
  <si>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</si>
  <si>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</si>
  <si>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</si>
  <si>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</si>
  <si>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</si>
  <si>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</si>
  <si>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</si>
  <si>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</si>
  <si>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</si>
  <si>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</si>
  <si>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</si>
  <si>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</si>
  <si>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</si>
  <si>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</si>
  <si>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</si>
  <si>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</si>
  <si>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</si>
  <si>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</si>
  <si>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</si>
  <si>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</si>
  <si>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</si>
  <si>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</si>
  <si>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</si>
  <si>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</si>
  <si>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</si>
  <si>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</si>
  <si>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</si>
  <si>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</si>
  <si>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</si>
  <si>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</si>
  <si>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</si>
  <si>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</si>
  <si>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</si>
  <si>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</si>
  <si>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</si>
  <si>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</si>
  <si>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</si>
  <si>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</si>
  <si>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</si>
  <si>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</si>
  <si>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</si>
  <si>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</si>
  <si>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</si>
  <si>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</si>
  <si>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</si>
  <si>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</si>
  <si>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</si>
  <si>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</si>
  <si>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</si>
  <si>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</si>
  <si>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</si>
  <si>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</si>
  <si>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</si>
  <si>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</si>
  <si>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</si>
  <si>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</si>
  <si>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</si>
  <si>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</si>
  <si>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</si>
  <si>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</si>
  <si>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</si>
  <si>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</si>
  <si>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</si>
  <si>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</si>
  <si>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</si>
  <si>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</si>
  <si>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</si>
  <si>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</si>
  <si>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</si>
  <si>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</si>
  <si>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</si>
  <si>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</si>
  <si>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</si>
  <si>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</si>
  <si>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</si>
  <si>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</si>
  <si>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</si>
  <si>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</si>
  <si>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</si>
  <si>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</si>
  <si>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</si>
  <si>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</si>
  <si>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</si>
  <si>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</si>
  <si>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</si>
  <si>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</si>
  <si>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</si>
  <si>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</si>
  <si>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</si>
  <si>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</si>
  <si>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</si>
  <si>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</si>
  <si>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</si>
  <si>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</si>
  <si>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</si>
  <si>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</si>
  <si>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</si>
  <si>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</si>
  <si>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</si>
  <si>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</si>
  <si>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</si>
  <si>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</si>
  <si>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</si>
  <si>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</si>
  <si>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</si>
  <si>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</si>
  <si>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</si>
  <si>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</si>
  <si>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</si>
  <si>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</si>
  <si>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</si>
  <si>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</si>
  <si>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</si>
  <si>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</si>
  <si>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</si>
  <si>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</si>
  <si>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</si>
  <si>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</si>
  <si>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</si>
  <si>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</si>
  <si>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</si>
  <si>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</si>
  <si>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</si>
  <si>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</si>
  <si>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</si>
  <si>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</si>
  <si>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</si>
  <si>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</si>
  <si>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</si>
  <si>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</si>
  <si>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</si>
  <si>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</si>
  <si>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</si>
  <si>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</si>
  <si>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</si>
  <si>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</si>
  <si>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</si>
  <si>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</si>
  <si>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</si>
  <si>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</si>
  <si>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</si>
  <si>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</si>
  <si>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</si>
  <si>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</si>
  <si>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</si>
  <si>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</si>
  <si>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</si>
  <si>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</si>
  <si>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</si>
  <si>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</si>
  <si>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</si>
  <si>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</si>
  <si>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</si>
  <si>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</si>
  <si>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</si>
  <si>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</si>
  <si>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</si>
  <si>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</si>
  <si>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</si>
  <si>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</si>
  <si>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</si>
  <si>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</si>
  <si>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</si>
  <si>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</si>
  <si>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</si>
  <si>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</si>
  <si>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</si>
  <si>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</si>
  <si>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</si>
  <si>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</si>
  <si>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</si>
  <si>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</si>
  <si>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</si>
  <si>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</si>
  <si>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</si>
  <si>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</si>
  <si>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</si>
  <si>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</si>
  <si>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</si>
  <si>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</si>
  <si>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</si>
  <si>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</si>
  <si>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</si>
  <si>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</si>
  <si>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</si>
  <si>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</si>
  <si>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</si>
  <si>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</si>
  <si>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</si>
  <si>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</si>
  <si>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</si>
  <si>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</si>
  <si>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</si>
  <si>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</si>
  <si>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</si>
  <si>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</si>
  <si>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</si>
  <si>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</si>
  <si>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</si>
  <si>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</si>
  <si>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</si>
  <si>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</si>
  <si>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</si>
  <si>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</si>
  <si>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</si>
  <si>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</si>
  <si>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</si>
  <si>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</si>
  <si>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</si>
  <si>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</si>
  <si>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</si>
  <si>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</si>
  <si>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</si>
  <si>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</si>
  <si>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</si>
  <si>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</si>
  <si>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</si>
  <si>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</si>
  <si>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</si>
  <si>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</si>
  <si>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</si>
  <si>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</si>
  <si>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</si>
  <si>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</si>
  <si>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</si>
  <si>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</si>
  <si>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</si>
  <si>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</si>
  <si>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</si>
  <si>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</si>
  <si>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</si>
  <si>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</si>
  <si>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</si>
  <si>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</si>
  <si>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</si>
  <si>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</si>
  <si>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</si>
  <si>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</si>
  <si>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</si>
  <si>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</si>
  <si>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</si>
  <si>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</si>
  <si>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</si>
  <si>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</si>
  <si>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</si>
  <si>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</si>
  <si>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</si>
  <si>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</si>
  <si>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</si>
  <si>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</si>
  <si>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</si>
  <si>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</si>
  <si>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</si>
  <si>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</si>
  <si>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</si>
  <si>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</si>
  <si>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</si>
  <si>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</si>
  <si>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</si>
  <si>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</si>
  <si>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</si>
  <si>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</si>
  <si>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</si>
  <si>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</si>
  <si>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</si>
  <si>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</si>
  <si>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</si>
  <si>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</si>
  <si>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</si>
  <si>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</si>
  <si>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</si>
  <si>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</si>
  <si>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</si>
  <si>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</si>
  <si>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</si>
  <si>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</si>
  <si>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</si>
  <si>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</si>
  <si>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</si>
  <si>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</si>
  <si>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</si>
  <si>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</si>
  <si>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</si>
  <si>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</si>
  <si>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</si>
  <si>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</si>
  <si>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</si>
  <si>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</si>
  <si>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</si>
  <si>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</si>
  <si>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</si>
  <si>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</si>
  <si>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</si>
  <si>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</si>
  <si>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</si>
  <si>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</si>
  <si>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</si>
  <si>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</si>
  <si>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</si>
  <si>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</si>
  <si>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</si>
  <si>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</si>
  <si>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</si>
  <si>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</si>
  <si>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</si>
  <si>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</si>
  <si>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</si>
  <si>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</si>
  <si>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</si>
  <si>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</si>
  <si>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</si>
  <si>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</si>
  <si>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</si>
  <si>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</si>
  <si>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</si>
  <si>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</si>
  <si>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</si>
  <si>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</si>
  <si>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</si>
  <si>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</si>
  <si>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</si>
  <si>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</si>
  <si>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</si>
  <si>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</si>
  <si>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</si>
  <si>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</si>
  <si>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</si>
  <si>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</si>
  <si>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</si>
  <si>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</si>
  <si>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</si>
  <si>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</si>
  <si>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</si>
  <si>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</si>
  <si>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</si>
  <si>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</si>
  <si>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</si>
  <si>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</si>
  <si>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</si>
  <si>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</si>
  <si>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</si>
  <si>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</si>
  <si>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</si>
  <si>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</si>
  <si>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</si>
  <si>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</si>
  <si>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</si>
  <si>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</si>
  <si>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</si>
  <si>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</si>
  <si>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</si>
  <si>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</si>
  <si>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</si>
  <si>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</si>
  <si>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</si>
  <si>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</si>
  <si>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</si>
  <si>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</si>
  <si>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</si>
  <si>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</si>
  <si>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</si>
  <si>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</si>
  <si>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</si>
  <si>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</si>
  <si>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</si>
  <si>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</si>
  <si>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</si>
  <si>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</si>
  <si>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</si>
  <si>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</si>
  <si>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</si>
  <si>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</si>
  <si>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</si>
  <si>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</si>
  <si>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</si>
  <si>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</si>
  <si>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</si>
  <si>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</si>
  <si>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</si>
  <si>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</si>
  <si>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</si>
  <si>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</si>
  <si>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</si>
  <si>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</si>
  <si>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</si>
  <si>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</si>
  <si>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</si>
  <si>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</si>
  <si>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</si>
  <si>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</si>
  <si>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</si>
  <si>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</si>
  <si>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</si>
  <si>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</si>
  <si>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</si>
  <si>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</si>
  <si>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</si>
  <si>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</si>
  <si>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</si>
  <si>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</si>
  <si>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</si>
  <si>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</si>
  <si>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</si>
  <si>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</si>
  <si>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</si>
  <si>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</si>
  <si>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</si>
  <si>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</si>
  <si>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</si>
  <si>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</si>
  <si>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</si>
  <si>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</si>
  <si>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</si>
  <si>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</si>
  <si>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</si>
  <si>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</si>
  <si>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</si>
  <si>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</si>
  <si>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</si>
  <si>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</si>
  <si>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</si>
  <si>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</si>
  <si>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</si>
  <si>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</si>
  <si>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</si>
  <si>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</si>
  <si>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</si>
  <si>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</si>
  <si>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</si>
  <si>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</si>
  <si>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</si>
  <si>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</si>
  <si>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</si>
  <si>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</si>
  <si>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</si>
  <si>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</si>
  <si>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</si>
  <si>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</si>
  <si>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</si>
  <si>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</si>
  <si>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</si>
  <si>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</si>
  <si>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</si>
  <si>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</si>
  <si>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</si>
  <si>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</si>
  <si>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</si>
  <si>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</si>
  <si>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</si>
  <si>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</si>
  <si>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</si>
  <si>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</si>
  <si>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</si>
  <si>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</si>
  <si>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</si>
  <si>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</si>
  <si>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</si>
  <si>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</si>
  <si>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</si>
  <si>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</si>
  <si>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</si>
  <si>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</si>
  <si>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</si>
  <si>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</si>
  <si>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</si>
  <si>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</si>
  <si>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</si>
  <si>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</si>
  <si>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</si>
  <si>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</si>
  <si>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</si>
  <si>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</si>
  <si>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</si>
  <si>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</si>
  <si>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</si>
  <si>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</si>
  <si>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</si>
  <si>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</si>
  <si>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</si>
  <si>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</si>
  <si>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</si>
  <si>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</si>
  <si>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</si>
  <si>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</si>
  <si>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</si>
  <si>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</si>
  <si>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</si>
  <si>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</si>
  <si>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</si>
  <si>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</si>
  <si>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</si>
  <si>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</si>
  <si>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</si>
  <si>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</si>
  <si>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</si>
  <si>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</si>
  <si>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</si>
  <si>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</si>
  <si>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</si>
  <si>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</si>
  <si>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</si>
  <si>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</si>
  <si>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</si>
  <si>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</si>
  <si>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</si>
  <si>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</si>
  <si>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</si>
  <si>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</si>
  <si>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</si>
  <si>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</si>
  <si>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</si>
  <si>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</si>
  <si>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</si>
  <si>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</si>
  <si>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</si>
  <si>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</si>
  <si>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</si>
  <si>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</si>
  <si>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</si>
  <si>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</si>
  <si>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</si>
  <si>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</si>
  <si>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</si>
  <si>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</si>
  <si>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</si>
  <si>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</si>
  <si>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</si>
  <si>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</si>
  <si>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</si>
  <si>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</si>
  <si>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</si>
  <si>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</si>
  <si>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</si>
  <si>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</si>
  <si>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</si>
  <si>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</si>
  <si>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</si>
  <si>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</si>
  <si>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</si>
  <si>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</si>
  <si>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</si>
  <si>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</si>
  <si>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</si>
  <si>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</si>
  <si>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</si>
  <si>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</si>
  <si>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</si>
  <si>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</si>
  <si>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</si>
  <si>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</si>
  <si>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</si>
  <si>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</si>
  <si>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</si>
  <si>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</si>
  <si>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</si>
  <si>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</si>
  <si>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</si>
  <si>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</si>
  <si>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</si>
  <si>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</si>
  <si>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</si>
  <si>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</si>
  <si>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</si>
  <si>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</si>
  <si>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</si>
  <si>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</si>
  <si>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</si>
  <si>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</si>
  <si>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</si>
  <si>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</si>
  <si>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</si>
  <si>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</si>
  <si>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</si>
  <si>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</si>
  <si>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</si>
  <si>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</si>
  <si>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</si>
  <si>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</si>
  <si>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</si>
  <si>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</si>
  <si>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</si>
  <si>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</si>
  <si>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</si>
  <si>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</si>
  <si>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</si>
  <si>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</si>
  <si>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</si>
  <si>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</si>
  <si>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</si>
  <si>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</si>
  <si>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</si>
  <si>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</si>
  <si>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</si>
  <si>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</si>
  <si>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</si>
  <si>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</si>
  <si>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</si>
  <si>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</si>
  <si>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</si>
  <si>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</si>
  <si>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</si>
  <si>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</si>
  <si>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</si>
  <si>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</si>
  <si>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</si>
  <si>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</si>
  <si>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</si>
  <si>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</si>
  <si>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</si>
  <si>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</si>
  <si>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</si>
  <si>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</si>
  <si>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</si>
  <si>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</si>
  <si>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</si>
  <si>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</si>
  <si>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</si>
  <si>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</si>
  <si>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</si>
  <si>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</si>
  <si>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</si>
  <si>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</si>
  <si>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</si>
  <si>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</si>
  <si>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</si>
  <si>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</si>
  <si>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</si>
  <si>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</si>
  <si>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</si>
  <si>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</si>
  <si>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</si>
  <si>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</si>
  <si>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</si>
  <si>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</si>
  <si>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</si>
  <si>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</si>
  <si>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</si>
  <si>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</si>
  <si>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</si>
  <si>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</si>
  <si>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</si>
  <si>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</si>
  <si>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</si>
  <si>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</si>
  <si>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</si>
  <si>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</si>
  <si>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</si>
  <si>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</si>
  <si>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</si>
  <si>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</si>
  <si>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</si>
  <si>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</si>
  <si>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</si>
  <si>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</si>
  <si>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</si>
  <si>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</si>
  <si>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</si>
  <si>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</si>
  <si>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</si>
  <si>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</si>
  <si>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</si>
  <si>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</si>
  <si>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</si>
  <si>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</si>
  <si>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</si>
  <si>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</si>
  <si>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</si>
  <si>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</si>
  <si>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</si>
  <si>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</si>
  <si>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</si>
  <si>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</si>
  <si>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</si>
  <si>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</si>
  <si>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</si>
  <si>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</si>
  <si>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</si>
  <si>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</si>
  <si>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</si>
  <si>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</si>
  <si>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</si>
  <si>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</si>
  <si>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</si>
  <si>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</si>
  <si>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</si>
  <si>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</si>
  <si>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</si>
  <si>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</si>
  <si>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</si>
  <si>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</si>
  <si>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</si>
  <si>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</si>
  <si>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</si>
  <si>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</si>
  <si>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</si>
  <si>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</si>
  <si>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</si>
  <si>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</si>
  <si>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</si>
  <si>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</si>
  <si>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</si>
  <si>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</si>
  <si>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</si>
  <si>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</si>
  <si>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</si>
  <si>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</si>
  <si>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</si>
  <si>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</si>
  <si>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</si>
  <si>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</si>
  <si>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</si>
  <si>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</si>
  <si>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</si>
  <si>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</si>
  <si>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</si>
  <si>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</si>
  <si>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</si>
  <si>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</si>
  <si>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</si>
  <si>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</si>
  <si>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</si>
  <si>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</si>
  <si>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</si>
  <si>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</si>
  <si>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</si>
  <si>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</si>
  <si>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</si>
  <si>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</si>
  <si>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</si>
  <si>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</si>
  <si>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</si>
  <si>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</si>
  <si>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</si>
  <si>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</si>
  <si>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</si>
  <si>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</si>
  <si>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</si>
  <si>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</si>
  <si>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</si>
  <si>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</si>
  <si>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</si>
  <si>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</si>
  <si>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</si>
  <si>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</si>
  <si>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</si>
  <si>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</si>
  <si>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</si>
  <si>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</si>
  <si>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</si>
  <si>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</si>
  <si>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</si>
  <si>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</si>
  <si>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</si>
  <si>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</si>
  <si>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</si>
  <si>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</si>
  <si>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</si>
  <si>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</si>
  <si>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</si>
  <si>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</si>
  <si>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</si>
  <si>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</si>
  <si>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</si>
  <si>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</si>
  <si>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</si>
  <si>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</si>
  <si>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</si>
  <si>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</si>
  <si>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</si>
  <si>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</si>
  <si>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</si>
  <si>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</si>
  <si>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</si>
  <si>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</si>
  <si>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</si>
  <si>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</si>
  <si>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</si>
  <si>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</si>
  <si>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</si>
  <si>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</si>
  <si>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</si>
  <si>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</si>
  <si>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</si>
  <si>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</si>
  <si>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</si>
  <si>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</si>
  <si>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</si>
  <si>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</si>
  <si>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</si>
  <si>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</si>
  <si>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</si>
  <si>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</si>
  <si>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</si>
  <si>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</si>
  <si>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</si>
  <si>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</si>
  <si>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</si>
  <si>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</si>
  <si>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</si>
  <si>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</si>
  <si>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</si>
  <si>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</si>
  <si>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</si>
  <si>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</si>
  <si>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</si>
  <si>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</si>
  <si>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</si>
  <si>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</si>
  <si>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</si>
  <si>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</si>
  <si>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</si>
  <si>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</si>
  <si>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</si>
  <si>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</si>
  <si>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</si>
  <si>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</si>
  <si>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</si>
  <si>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</si>
  <si>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</si>
  <si>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</si>
  <si>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</si>
  <si>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</si>
  <si>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</si>
  <si>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</si>
  <si>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</si>
  <si>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</si>
  <si>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</si>
  <si>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</si>
  <si>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</si>
  <si>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</si>
  <si>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</si>
  <si>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</si>
  <si>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</si>
  <si>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</si>
  <si>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</si>
  <si>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</si>
  <si>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</si>
  <si>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</si>
  <si>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</si>
  <si>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</si>
  <si>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</si>
  <si>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</si>
  <si>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</si>
  <si>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</si>
  <si>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</si>
  <si>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</si>
  <si>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</si>
  <si>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</si>
  <si>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</si>
  <si>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</si>
  <si>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</si>
  <si>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</si>
  <si>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</si>
  <si>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</si>
  <si>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</si>
  <si>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</si>
  <si>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</si>
  <si>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</si>
  <si>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</si>
  <si>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</si>
  <si>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</si>
  <si>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</si>
  <si>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</si>
  <si>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</si>
  <si>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</si>
  <si>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</si>
  <si>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</si>
  <si>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</si>
  <si>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</si>
  <si>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</si>
  <si>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</si>
  <si>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</si>
  <si>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</si>
  <si>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</si>
  <si>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</si>
  <si>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</si>
  <si>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</si>
  <si>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</si>
  <si>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</si>
  <si>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</si>
  <si>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</si>
  <si>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</si>
  <si>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</si>
  <si>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</si>
  <si>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</si>
  <si>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</si>
  <si>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</si>
  <si>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</si>
  <si>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</si>
  <si>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</si>
  <si>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</si>
  <si>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</si>
  <si>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</si>
  <si>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</si>
  <si>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</si>
  <si>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</si>
  <si>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</si>
  <si>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</si>
  <si>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</si>
  <si>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</si>
  <si>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</si>
  <si>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</si>
  <si>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</si>
  <si>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</si>
  <si>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</si>
  <si>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</si>
  <si>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</si>
  <si>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</si>
  <si>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</si>
  <si>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</si>
  <si>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</si>
  <si>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</si>
  <si>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</si>
  <si>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</si>
  <si>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</si>
  <si>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</si>
  <si>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</si>
  <si>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</si>
  <si>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</si>
  <si>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</si>
  <si>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</si>
  <si>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</si>
  <si>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</si>
  <si>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</si>
  <si>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</si>
  <si>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</si>
  <si>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</si>
  <si>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</si>
  <si>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</si>
  <si>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</si>
  <si>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</si>
  <si>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</si>
  <si>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</si>
  <si>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</si>
  <si>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</si>
  <si>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</si>
  <si>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</si>
  <si>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</si>
  <si>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</si>
  <si>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</si>
  <si>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</si>
  <si>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</si>
  <si>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</si>
  <si>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</si>
  <si>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</si>
  <si>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</si>
  <si>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</si>
  <si>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</si>
  <si>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</si>
  <si>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</si>
  <si>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</si>
  <si>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</si>
  <si>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</si>
  <si>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</si>
  <si>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</si>
  <si>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</si>
  <si>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</si>
  <si>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</si>
  <si>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</si>
  <si>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</si>
  <si>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</si>
  <si>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</si>
  <si>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</si>
  <si>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</si>
  <si>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</si>
  <si>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</si>
  <si>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</si>
  <si>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</si>
  <si>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</si>
  <si>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</si>
  <si>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</si>
  <si>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</si>
  <si>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</si>
  <si>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</si>
  <si>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</si>
  <si>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</si>
  <si>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</si>
  <si>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</si>
  <si>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</si>
  <si>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</si>
  <si>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</si>
  <si>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</si>
  <si>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</si>
  <si>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</si>
  <si>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</si>
  <si>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</si>
  <si>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</si>
  <si>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</si>
  <si>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</si>
  <si>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</si>
  <si>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</si>
  <si>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</si>
  <si>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</si>
  <si>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</si>
  <si>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</si>
  <si>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</si>
  <si>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</si>
  <si>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</si>
  <si>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</si>
  <si>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</si>
  <si>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</si>
  <si>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</si>
  <si>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</si>
  <si>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</si>
  <si>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</si>
  <si>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</si>
  <si>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</si>
  <si>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</si>
  <si>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</si>
  <si>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</si>
  <si>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</si>
  <si>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</si>
  <si>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</si>
  <si>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</si>
  <si>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</si>
  <si>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</si>
  <si>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</si>
  <si>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</si>
  <si>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</si>
  <si>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</si>
  <si>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</si>
  <si>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</si>
  <si>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</si>
  <si>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</si>
  <si>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</si>
  <si>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</si>
  <si>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</si>
  <si>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</si>
  <si>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</si>
  <si>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</si>
  <si>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</si>
  <si>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</si>
  <si>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</si>
  <si>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</si>
  <si>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</si>
  <si>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</si>
  <si>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</si>
  <si>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</si>
  <si>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</si>
  <si>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</si>
  <si>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</si>
  <si>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</si>
  <si>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</si>
  <si>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</si>
  <si>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</si>
  <si>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</si>
  <si>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</si>
  <si>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</si>
  <si>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</si>
  <si>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</si>
  <si>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</si>
  <si>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</si>
  <si>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</si>
  <si>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</si>
  <si>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</si>
  <si>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</si>
  <si>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</si>
  <si>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</si>
  <si>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</si>
  <si>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</si>
  <si>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</si>
  <si>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</si>
  <si>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</si>
  <si>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</si>
  <si>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</si>
  <si>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</si>
  <si>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</si>
  <si>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</si>
  <si>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</si>
  <si>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</si>
  <si>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</si>
  <si>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</si>
  <si>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</si>
  <si>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</si>
  <si>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</si>
  <si>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</si>
  <si>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</si>
  <si>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</si>
  <si>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</si>
  <si>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</si>
  <si>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</si>
  <si>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</si>
  <si>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</si>
  <si>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</si>
  <si>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</si>
  <si>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</si>
  <si>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</si>
  <si>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</si>
  <si>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</si>
  <si>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</si>
  <si>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</si>
  <si>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</si>
  <si>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</si>
  <si>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</si>
  <si>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</si>
  <si>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</si>
  <si>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</si>
  <si>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</si>
  <si>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</si>
  <si>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</si>
  <si>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</si>
  <si>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</si>
  <si>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</si>
  <si>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</si>
  <si>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</si>
  <si>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</si>
  <si>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</si>
  <si>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</si>
  <si>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</si>
  <si>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</si>
  <si>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</si>
  <si>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</si>
  <si>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</si>
  <si>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</si>
  <si>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</si>
  <si>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</si>
  <si>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</si>
  <si>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</si>
  <si>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</si>
  <si>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</si>
  <si>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</si>
  <si>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</si>
  <si>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</si>
  <si>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</si>
  <si>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</si>
  <si>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</si>
  <si>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</si>
  <si>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</si>
  <si>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</si>
  <si>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</si>
  <si>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</si>
  <si>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</si>
  <si>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</si>
  <si>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</si>
  <si>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</si>
  <si>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</si>
  <si>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</si>
  <si>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</si>
  <si>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</si>
  <si>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</si>
  <si>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</si>
  <si>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</si>
  <si>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</si>
  <si>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</si>
  <si>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</si>
  <si>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</si>
  <si>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</si>
  <si>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</si>
  <si>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</si>
  <si>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</si>
  <si>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</si>
  <si>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</si>
  <si>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</si>
  <si>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</si>
  <si>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</si>
  <si>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</si>
  <si>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</si>
  <si>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</si>
  <si>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</si>
  <si>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</si>
  <si>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</si>
  <si>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</si>
  <si>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</si>
  <si>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</si>
  <si>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</si>
  <si>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</si>
  <si>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</si>
  <si>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</si>
  <si>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</si>
  <si>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</si>
  <si>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</si>
  <si>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</si>
  <si>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</si>
  <si>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</si>
  <si>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</si>
  <si>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</si>
  <si>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</si>
  <si>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</si>
  <si>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</si>
  <si>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</si>
  <si>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</si>
  <si>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</si>
  <si>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</si>
  <si>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</si>
  <si>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</si>
  <si>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</si>
  <si>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</si>
  <si>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</si>
  <si>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</si>
  <si>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</si>
  <si>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</si>
  <si>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</si>
  <si>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</si>
  <si>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</si>
  <si>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</si>
  <si>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</si>
  <si>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</si>
  <si>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</si>
  <si>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</si>
  <si>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</si>
  <si>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</si>
  <si>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</si>
  <si>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</si>
  <si>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</si>
  <si>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</si>
  <si>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</si>
  <si>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</si>
  <si>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</si>
  <si>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</si>
  <si>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</si>
  <si>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</si>
  <si>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</si>
  <si>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</si>
  <si>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</si>
  <si>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</si>
  <si>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</si>
  <si>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</si>
  <si>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</si>
  <si>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</si>
  <si>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</si>
  <si>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</si>
  <si>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</si>
  <si>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</si>
  <si>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</si>
  <si>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</si>
  <si>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</si>
  <si>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</si>
  <si>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</si>
  <si>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</si>
  <si>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</si>
  <si>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</si>
  <si>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</si>
  <si>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</si>
  <si>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</si>
  <si>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</si>
  <si>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</si>
  <si>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</si>
  <si>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</si>
  <si>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</si>
  <si>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</si>
  <si>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</si>
  <si>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</si>
  <si>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</si>
  <si>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</si>
  <si>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</si>
  <si>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</si>
  <si>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</si>
  <si>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</si>
  <si>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</si>
  <si>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</si>
  <si>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</si>
  <si>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</si>
  <si>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</si>
  <si>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</si>
  <si>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</si>
  <si>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</si>
  <si>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</si>
  <si>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</si>
  <si>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</si>
  <si>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</si>
  <si>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</si>
  <si>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</si>
  <si>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</si>
  <si>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</si>
  <si>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</si>
  <si>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</si>
  <si>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</si>
  <si>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</si>
  <si>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</si>
  <si>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</si>
  <si>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</si>
  <si>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</si>
  <si>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</si>
  <si>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</si>
  <si>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</si>
  <si>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</si>
  <si>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</si>
  <si>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</si>
  <si>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</si>
  <si>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</si>
  <si>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</si>
  <si>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</si>
  <si>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</si>
  <si>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</si>
  <si>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</si>
  <si>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</si>
  <si>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</si>
  <si>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</si>
  <si>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</si>
  <si>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</si>
  <si>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</si>
  <si>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</si>
  <si>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</si>
  <si>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</si>
  <si>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</si>
  <si>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</si>
  <si>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</si>
  <si>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</si>
  <si>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</si>
  <si>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</si>
  <si>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</si>
  <si>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</si>
  <si>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</si>
  <si>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</si>
  <si>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</si>
  <si>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</si>
  <si>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</si>
  <si>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</si>
  <si>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</si>
  <si>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</si>
  <si>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</si>
  <si>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</si>
  <si>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</si>
  <si>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</si>
  <si>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</si>
  <si>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</si>
  <si>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</si>
  <si>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</si>
  <si>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</si>
  <si>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</si>
  <si>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</si>
  <si>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</si>
  <si>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</si>
  <si>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</si>
  <si>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</si>
  <si>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</si>
  <si>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</si>
  <si>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</si>
  <si>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</si>
  <si>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</si>
  <si>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</si>
  <si>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</si>
  <si>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</si>
  <si>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</si>
  <si>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</si>
  <si>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</si>
  <si>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</si>
  <si>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</si>
  <si>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</si>
  <si>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</si>
  <si>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</si>
  <si>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</si>
  <si>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</si>
  <si>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</si>
  <si>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</si>
  <si>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</si>
  <si>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</si>
  <si>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</si>
  <si>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</si>
  <si>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</si>
  <si>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</si>
  <si>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</si>
  <si>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</si>
  <si>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</si>
  <si>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</si>
  <si>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</si>
  <si>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</si>
  <si>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</si>
  <si>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</si>
  <si>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</si>
  <si>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</si>
  <si>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</si>
  <si>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</si>
  <si>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</si>
  <si>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</si>
  <si>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</si>
  <si>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</si>
  <si>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</si>
  <si>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</si>
  <si>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</si>
  <si>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</si>
  <si>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</si>
  <si>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</si>
  <si>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</si>
  <si>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</si>
  <si>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</si>
  <si>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</si>
  <si>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</si>
  <si>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</si>
  <si>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</si>
  <si>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</si>
  <si>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</si>
  <si>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</si>
  <si>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</si>
  <si>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</si>
  <si>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</si>
  <si>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</si>
  <si>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</si>
  <si>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</si>
  <si>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</si>
  <si>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</si>
  <si>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</si>
  <si>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</si>
  <si>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</si>
  <si>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</si>
  <si>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</si>
  <si>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</si>
  <si>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</si>
  <si>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</si>
  <si>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</si>
  <si>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</si>
  <si>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</si>
  <si>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</si>
  <si>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</si>
  <si>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</si>
  <si>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</si>
  <si>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</si>
  <si>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</si>
  <si>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</si>
  <si>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</si>
  <si>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</si>
  <si>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</si>
  <si>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</si>
  <si>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</si>
  <si>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</si>
  <si>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</si>
  <si>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</si>
  <si>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</si>
  <si>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</si>
  <si>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</si>
  <si>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</si>
  <si>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</si>
  <si>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</si>
  <si>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</si>
  <si>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</si>
  <si>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</si>
  <si>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</si>
  <si>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</si>
  <si>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</si>
  <si>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</si>
  <si>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</si>
  <si>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</si>
  <si>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</si>
  <si>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</si>
  <si>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</si>
  <si>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</si>
  <si>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</si>
  <si>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</si>
  <si>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</si>
  <si>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</si>
  <si>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</si>
  <si>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</si>
  <si>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</si>
  <si>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</si>
  <si>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</si>
  <si>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</si>
  <si>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</si>
  <si>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</si>
  <si>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</si>
  <si>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</si>
  <si>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</si>
  <si>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</si>
  <si>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</si>
  <si>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</si>
  <si>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</si>
  <si>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</si>
  <si>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</si>
  <si>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</si>
  <si>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</si>
  <si>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</si>
  <si>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</si>
  <si>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</si>
  <si>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</si>
  <si>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</si>
  <si>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</si>
  <si>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</si>
  <si>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</si>
  <si>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</si>
  <si>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</si>
  <si>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</si>
  <si>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</si>
  <si>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</si>
  <si>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</si>
  <si>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</si>
  <si>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</si>
  <si>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</si>
  <si>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</si>
  <si>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</si>
  <si>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</si>
  <si>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</si>
  <si>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</si>
  <si>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</si>
  <si>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</si>
  <si>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</si>
  <si>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</si>
  <si>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</si>
  <si>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</si>
  <si>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</si>
  <si>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</si>
  <si>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</si>
  <si>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</si>
  <si>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</si>
  <si>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</si>
  <si>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</si>
  <si>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</si>
  <si>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</si>
  <si>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</si>
  <si>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</si>
  <si>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</si>
  <si>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</si>
  <si>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</si>
  <si>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</si>
  <si>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</si>
  <si>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</si>
  <si>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</si>
  <si>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</si>
  <si>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</si>
  <si>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</si>
  <si>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</si>
  <si>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</si>
  <si>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</si>
  <si>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</si>
  <si>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</si>
  <si>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</si>
  <si>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</si>
  <si>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</si>
  <si>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</si>
  <si>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</si>
  <si>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</si>
  <si>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</si>
  <si>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</si>
  <si>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</si>
  <si>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</si>
  <si>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</si>
  <si>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</si>
  <si>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</si>
  <si>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</si>
  <si>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</si>
  <si>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</si>
  <si>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</si>
  <si>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</si>
  <si>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</si>
  <si>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</si>
  <si>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</si>
  <si>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</si>
  <si>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</si>
  <si>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</si>
  <si>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</si>
  <si>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</si>
  <si>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</si>
  <si>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</si>
  <si>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</si>
  <si>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</si>
  <si>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</si>
  <si>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</si>
  <si>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</si>
  <si>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</si>
  <si>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</si>
  <si>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</si>
  <si>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</si>
  <si>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</si>
  <si>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</si>
  <si>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</si>
  <si>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</si>
  <si>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</si>
  <si>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</si>
  <si>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</si>
  <si>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</si>
  <si>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</si>
  <si>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</si>
  <si>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</si>
  <si>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</si>
  <si>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</si>
  <si>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</si>
  <si>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</si>
  <si>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</si>
  <si>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</si>
  <si>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</si>
  <si>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</si>
  <si>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</si>
  <si>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</si>
  <si>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</si>
  <si>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</si>
  <si>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</si>
  <si>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</si>
  <si>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</si>
  <si>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</si>
  <si>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</si>
  <si>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</si>
  <si>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</si>
  <si>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</si>
  <si>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</si>
  <si>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</si>
  <si>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</si>
  <si>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</si>
  <si>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</si>
  <si>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</si>
  <si>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</si>
  <si>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</si>
  <si>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</si>
  <si>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</si>
  <si>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</si>
  <si>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</si>
  <si>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</si>
  <si>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</si>
  <si>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</si>
  <si>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</si>
  <si>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</si>
  <si>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</si>
  <si>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</si>
  <si>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</si>
  <si>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</si>
  <si>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</si>
  <si>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</si>
  <si>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</si>
  <si>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</si>
  <si>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</si>
  <si>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</si>
  <si>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</si>
  <si>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</si>
  <si>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</si>
  <si>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</si>
  <si>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</si>
  <si>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</si>
  <si>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</si>
  <si>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</si>
  <si>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</si>
  <si>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</si>
  <si>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</si>
  <si>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</si>
  <si>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</si>
  <si>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</si>
  <si>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</si>
  <si>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</si>
  <si>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</si>
  <si>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</si>
  <si>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</si>
  <si>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</si>
  <si>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</si>
  <si>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</si>
  <si>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</si>
  <si>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</si>
  <si>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</si>
  <si>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</si>
  <si>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</si>
  <si>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</si>
  <si>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</si>
  <si>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</si>
  <si>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</si>
  <si>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</si>
  <si>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</si>
  <si>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</si>
  <si>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</si>
  <si>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</si>
  <si>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</si>
  <si>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</si>
  <si>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</si>
  <si>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</si>
  <si>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</si>
  <si>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</si>
  <si>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</si>
  <si>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</si>
  <si>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</si>
  <si>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</si>
  <si>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</si>
  <si>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</si>
  <si>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</si>
  <si>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</si>
  <si>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</si>
  <si>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</si>
  <si>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</si>
  <si>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</si>
  <si>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</si>
  <si>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</si>
  <si>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</si>
  <si>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</si>
  <si>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</si>
  <si>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</si>
  <si>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</si>
  <si>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</si>
  <si>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</si>
  <si>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</si>
  <si>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</si>
  <si>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</si>
  <si>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</si>
  <si>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</si>
  <si>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</si>
  <si>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</si>
  <si>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</si>
  <si>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</si>
  <si>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</si>
  <si>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</si>
  <si>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</si>
  <si>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</si>
  <si>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</si>
  <si>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</si>
  <si>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</si>
  <si>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</si>
  <si>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</si>
  <si>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</si>
  <si>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</si>
  <si>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</si>
  <si>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</si>
  <si>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</si>
  <si>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</si>
  <si>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</si>
  <si>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</si>
  <si>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</si>
  <si>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</si>
  <si>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</si>
  <si>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</si>
  <si>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</si>
  <si>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</si>
  <si>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</si>
  <si>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</si>
  <si>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</si>
  <si>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</si>
  <si>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</si>
  <si>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</si>
  <si>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</si>
  <si>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</si>
  <si>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</si>
  <si>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</si>
  <si>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</si>
  <si>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</si>
  <si>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</si>
  <si>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</si>
  <si>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</si>
  <si>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</si>
  <si>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</si>
  <si>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</si>
  <si>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</si>
  <si>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</si>
  <si>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</si>
  <si>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</si>
  <si>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</si>
  <si>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</si>
  <si>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</si>
  <si>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</si>
  <si>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</si>
  <si>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</si>
  <si>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</si>
  <si>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</si>
  <si>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</si>
  <si>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</si>
  <si>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</si>
  <si>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</si>
  <si>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</si>
  <si>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</si>
  <si>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</si>
  <si>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</si>
  <si>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</si>
  <si>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</si>
  <si>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</si>
  <si>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</si>
  <si>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</si>
  <si>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</si>
  <si>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</si>
  <si>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</si>
  <si>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</si>
  <si>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</si>
  <si>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</si>
  <si>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</si>
  <si>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</si>
  <si>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</si>
  <si>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</si>
  <si>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</si>
  <si>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</si>
  <si>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</si>
  <si>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</si>
  <si>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</si>
  <si>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</si>
  <si>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</si>
  <si>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</si>
  <si>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</si>
  <si>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</si>
  <si>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</si>
  <si>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</si>
  <si>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</si>
  <si>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</si>
  <si>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</si>
  <si>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</si>
  <si>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</si>
  <si>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</si>
  <si>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</si>
  <si>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</si>
  <si>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</si>
  <si>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</si>
  <si>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</si>
  <si>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</si>
  <si>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</si>
  <si>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</si>
  <si>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</si>
  <si>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</si>
  <si>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</si>
  <si>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</si>
  <si>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</si>
  <si>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</si>
  <si>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</si>
  <si>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</si>
  <si>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</si>
  <si>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</si>
  <si>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</si>
  <si>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</si>
  <si>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</si>
  <si>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</si>
  <si>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</si>
  <si>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</si>
  <si>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</si>
  <si>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</si>
  <si>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</si>
  <si>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</si>
  <si>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</si>
  <si>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</si>
  <si>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</si>
  <si>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</si>
  <si>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</si>
  <si>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</si>
  <si>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</si>
  <si>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</si>
  <si>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</si>
  <si>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</si>
  <si>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</si>
  <si>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</si>
  <si>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</si>
  <si>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</si>
  <si>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</si>
  <si>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</si>
  <si>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</si>
  <si>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</si>
  <si>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</si>
  <si>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</si>
  <si>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</si>
  <si>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</si>
  <si>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</si>
  <si>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</si>
  <si>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</si>
  <si>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</si>
  <si>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</si>
  <si>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</si>
  <si>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</si>
  <si>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</si>
  <si>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</si>
  <si>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</si>
  <si>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</si>
  <si>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</si>
  <si>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</si>
  <si>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</si>
  <si>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</si>
  <si>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</si>
  <si>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</si>
  <si>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</si>
  <si>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</si>
  <si>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</si>
  <si>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</si>
  <si>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</si>
  <si>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</si>
  <si>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</si>
  <si>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</si>
  <si>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</si>
  <si>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</si>
  <si>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</si>
  <si>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</si>
  <si>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</si>
  <si>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</si>
  <si>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</si>
  <si>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</si>
  <si>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</si>
  <si>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</si>
  <si>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</si>
  <si>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</si>
  <si>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</si>
  <si>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</si>
  <si>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</si>
  <si>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</si>
  <si>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</si>
  <si>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</si>
  <si>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</si>
  <si>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</si>
  <si>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</si>
  <si>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</si>
  <si>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</si>
  <si>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</si>
  <si>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</si>
  <si>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</si>
  <si>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</si>
  <si>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</si>
  <si>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</si>
  <si>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</si>
  <si>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</si>
  <si>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</si>
  <si>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</si>
  <si>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</si>
  <si>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</si>
  <si>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</si>
  <si>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</si>
  <si>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</si>
  <si>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</si>
  <si>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</si>
  <si>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</si>
  <si>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</si>
  <si>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</si>
  <si>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</si>
  <si>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</si>
  <si>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</si>
  <si>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</si>
  <si>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</si>
  <si>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</si>
  <si>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</si>
  <si>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</si>
  <si>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</si>
  <si>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</si>
  <si>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</si>
  <si>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</si>
  <si>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</si>
  <si>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</si>
  <si>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</si>
  <si>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</si>
  <si>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</si>
  <si>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</si>
  <si>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</si>
  <si>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</si>
  <si>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</si>
  <si>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</si>
  <si>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</si>
  <si>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</si>
  <si>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</si>
  <si>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</si>
  <si>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</si>
  <si>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</si>
  <si>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</si>
  <si>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</si>
  <si>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</si>
  <si>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</si>
  <si>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</si>
  <si>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</si>
  <si>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</si>
  <si>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</si>
  <si>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</si>
  <si>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</si>
  <si>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</si>
  <si>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</si>
  <si>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</si>
  <si>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</si>
  <si>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</si>
  <si>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</si>
  <si>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</si>
  <si>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</si>
  <si>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</si>
  <si>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</si>
  <si>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</si>
  <si>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</si>
  <si>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</si>
  <si>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</si>
  <si>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</si>
  <si>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</si>
  <si>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</si>
  <si>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</si>
  <si>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</si>
  <si>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</si>
  <si>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</si>
  <si>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</si>
  <si>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</si>
  <si>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</si>
  <si>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</si>
  <si>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</si>
  <si>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</si>
  <si>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</si>
  <si>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</si>
  <si>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</si>
  <si>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</si>
  <si>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</si>
  <si>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</si>
  <si>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</si>
  <si>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</si>
  <si>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</si>
  <si>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</si>
  <si>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</si>
  <si>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</si>
  <si>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</si>
  <si>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</si>
  <si>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</si>
  <si>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</si>
  <si>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</si>
  <si>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</si>
  <si>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</si>
  <si>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</si>
  <si>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</si>
  <si>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</si>
  <si>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</si>
  <si>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</si>
  <si>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</si>
  <si>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</si>
  <si>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</si>
  <si>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</si>
  <si>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</si>
  <si>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</si>
  <si>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</si>
  <si>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</si>
  <si>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</si>
  <si>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</si>
  <si>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</si>
  <si>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</si>
  <si>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</si>
  <si>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</si>
  <si>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</si>
  <si>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</si>
  <si>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</si>
  <si>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</si>
  <si>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</si>
  <si>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</si>
  <si>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</si>
  <si>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</si>
  <si>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</si>
  <si>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</si>
  <si>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</si>
  <si>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</si>
  <si>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</si>
  <si>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</si>
  <si>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</si>
  <si>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</si>
  <si>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</si>
  <si>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</si>
  <si>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</si>
  <si>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</si>
  <si>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</si>
  <si>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</si>
  <si>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</si>
  <si>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</si>
  <si>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</si>
  <si>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</si>
  <si>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</si>
  <si>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</si>
  <si>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</si>
  <si>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</si>
  <si>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</si>
  <si>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</si>
  <si>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</si>
  <si>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</si>
  <si>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</si>
  <si>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</si>
  <si>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</si>
  <si>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</si>
  <si>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</si>
  <si>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</si>
  <si>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</si>
  <si>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</si>
  <si>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</si>
  <si>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</si>
  <si>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</si>
  <si>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</si>
  <si>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</si>
  <si>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</si>
  <si>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</si>
  <si>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</si>
  <si>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</si>
  <si>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</si>
  <si>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</si>
  <si>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</si>
  <si>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</si>
  <si>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</si>
  <si>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</si>
  <si>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</si>
  <si>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</si>
  <si>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</si>
  <si>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</si>
  <si>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</si>
  <si>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</si>
  <si>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</si>
  <si>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</si>
  <si>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</si>
  <si>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</si>
  <si>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</si>
  <si>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</si>
  <si>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</si>
  <si>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</si>
  <si>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</si>
  <si>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</si>
  <si>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</si>
  <si>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</si>
  <si>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</si>
  <si>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</si>
  <si>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</si>
  <si>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</si>
  <si>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</si>
  <si>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</si>
  <si>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</si>
  <si>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</si>
  <si>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</si>
  <si>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</si>
  <si>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</si>
  <si>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</si>
  <si>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</si>
  <si>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</si>
  <si>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</si>
  <si>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</si>
  <si>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</si>
  <si>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</si>
  <si>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</si>
  <si>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</si>
  <si>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</si>
  <si>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</si>
  <si>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</si>
  <si>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</si>
  <si>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</si>
  <si>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</si>
  <si>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</si>
  <si>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</si>
  <si>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</si>
  <si>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</si>
  <si>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</si>
  <si>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</si>
  <si>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</si>
  <si>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</si>
  <si>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</si>
  <si>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</si>
  <si>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</si>
  <si>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</si>
  <si>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</si>
  <si>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</si>
  <si>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</si>
  <si>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</si>
  <si>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</si>
  <si>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</si>
  <si>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</si>
  <si>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</si>
  <si>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</si>
  <si>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</si>
  <si>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</si>
  <si>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</si>
  <si>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</si>
  <si>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</si>
  <si>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</si>
  <si>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</si>
  <si>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</si>
  <si>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</si>
  <si>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</si>
  <si>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</si>
  <si>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</si>
  <si>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</si>
  <si>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</si>
  <si>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</si>
  <si>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</si>
  <si>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</si>
  <si>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</si>
  <si>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</si>
  <si>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</si>
  <si>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</si>
  <si>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</si>
  <si>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</si>
  <si>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</si>
  <si>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</si>
  <si>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</si>
  <si>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</si>
  <si>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</si>
  <si>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</si>
  <si>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</si>
  <si>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</si>
  <si>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</si>
  <si>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</si>
  <si>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</si>
  <si>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</si>
  <si>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</si>
  <si>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</si>
  <si>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</si>
  <si>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</si>
  <si>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</si>
  <si>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</si>
  <si>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</si>
  <si>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</si>
  <si>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</si>
  <si>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</si>
  <si>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</si>
  <si>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</si>
  <si>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</si>
  <si>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</si>
  <si>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</si>
  <si>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</si>
  <si>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</si>
  <si>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</si>
  <si>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</si>
  <si>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</si>
  <si>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</si>
  <si>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</si>
  <si>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</si>
  <si>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</si>
  <si>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</si>
  <si>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</si>
  <si>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</si>
  <si>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</si>
  <si>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</si>
  <si>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</si>
  <si>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</si>
  <si>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</si>
  <si>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</si>
  <si>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</si>
  <si>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</si>
  <si>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</si>
  <si>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</si>
  <si>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</si>
  <si>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</si>
  <si>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</si>
  <si>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</si>
  <si>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</si>
  <si>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</si>
  <si>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</si>
  <si>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</si>
  <si>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</si>
  <si>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</si>
  <si>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</si>
  <si>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</si>
  <si>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</si>
  <si>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</si>
  <si>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</si>
  <si>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</si>
  <si>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</si>
  <si>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</si>
  <si>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</si>
  <si>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</si>
  <si>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</si>
  <si>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</si>
  <si>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</si>
  <si>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</si>
  <si>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</si>
  <si>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</si>
  <si>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</si>
  <si>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</si>
  <si>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</si>
  <si>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</si>
  <si>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</si>
  <si>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</si>
  <si>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</si>
  <si>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</si>
  <si>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</si>
  <si>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</si>
  <si>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</si>
  <si>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</si>
  <si>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</si>
  <si>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</si>
  <si>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</si>
  <si>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</si>
  <si>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</si>
  <si>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</si>
  <si>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</si>
  <si>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</si>
  <si>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</si>
  <si>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</si>
  <si>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</si>
  <si>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</si>
  <si>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</si>
  <si>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</si>
  <si>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</si>
  <si>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</si>
  <si>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</si>
  <si>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</si>
  <si>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</si>
  <si>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</si>
  <si>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</si>
  <si>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</si>
  <si>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</si>
  <si>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</si>
  <si>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</si>
  <si>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</si>
  <si>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</si>
  <si>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</si>
  <si>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</si>
  <si>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</si>
  <si>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</si>
  <si>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</si>
  <si>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</si>
  <si>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</si>
  <si>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</si>
  <si>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</si>
  <si>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</si>
  <si>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</si>
  <si>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</si>
  <si>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</si>
  <si>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</si>
  <si>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</si>
  <si>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</si>
  <si>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</si>
  <si>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</si>
  <si>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</si>
  <si>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</si>
  <si>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</si>
  <si>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</si>
  <si>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</si>
  <si>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</si>
  <si>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</si>
  <si>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</si>
  <si>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</si>
  <si>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</si>
  <si>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</si>
  <si>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</si>
  <si>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</si>
  <si>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</si>
  <si>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</si>
  <si>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</si>
  <si>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</si>
  <si>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</si>
  <si>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</si>
  <si>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</si>
  <si>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</si>
  <si>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</si>
  <si>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</si>
  <si>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</si>
  <si>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</si>
  <si>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</si>
  <si>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</si>
  <si>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</si>
  <si>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</si>
  <si>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</si>
  <si>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</si>
  <si>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</si>
  <si>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</si>
  <si>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</si>
  <si>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</si>
  <si>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</si>
  <si>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</si>
  <si>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</si>
  <si>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</si>
  <si>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</si>
  <si>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</si>
  <si>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</si>
  <si>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</si>
  <si>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</si>
  <si>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</si>
  <si>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</si>
  <si>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</si>
  <si>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</si>
  <si>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</si>
  <si>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</si>
  <si>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</si>
  <si>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</si>
  <si>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</si>
  <si>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</si>
  <si>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</si>
  <si>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</si>
  <si>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</si>
  <si>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</si>
  <si>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</si>
  <si>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</si>
  <si>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</si>
  <si>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</si>
  <si>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</si>
  <si>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</si>
  <si>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</si>
  <si>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</si>
  <si>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</si>
  <si>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</si>
  <si>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</si>
  <si>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</si>
  <si>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</si>
  <si>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</si>
  <si>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</si>
  <si>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</si>
  <si>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</si>
  <si>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</si>
  <si>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</si>
  <si>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</si>
  <si>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</si>
  <si>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</si>
  <si>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</si>
  <si>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</si>
  <si>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</si>
  <si>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</si>
  <si>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</si>
  <si>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</si>
  <si>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</si>
  <si>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</si>
  <si>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</si>
  <si>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</si>
  <si>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</si>
  <si>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</si>
  <si>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</si>
  <si>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</si>
  <si>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</si>
  <si>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</si>
  <si>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</si>
  <si>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</si>
  <si>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</si>
  <si>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</si>
  <si>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</si>
  <si>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</si>
  <si>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</si>
  <si>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</si>
  <si>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</si>
  <si>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</si>
  <si>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</si>
  <si>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</si>
  <si>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</si>
  <si>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</si>
  <si>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</si>
  <si>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</si>
  <si>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</si>
  <si>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</si>
  <si>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</si>
  <si>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</si>
  <si>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</si>
  <si>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</si>
  <si>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</si>
  <si>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</si>
  <si>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</si>
  <si>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</si>
  <si>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</si>
  <si>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</si>
  <si>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</si>
  <si>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</si>
  <si>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</si>
  <si>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</si>
  <si>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</si>
  <si>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</si>
  <si>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</si>
  <si>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</si>
  <si>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</si>
  <si>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</si>
  <si>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</si>
  <si>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</si>
  <si>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</si>
  <si>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</si>
  <si>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</si>
  <si>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</si>
  <si>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</si>
  <si>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</si>
  <si>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</si>
  <si>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</si>
  <si>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</si>
  <si>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</si>
  <si>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</si>
  <si>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</si>
  <si>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</si>
  <si>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</si>
  <si>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</si>
  <si>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</si>
  <si>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</si>
  <si>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</si>
  <si>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</si>
  <si>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</si>
  <si>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</si>
  <si>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</si>
  <si>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</si>
  <si>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</si>
  <si>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</si>
  <si>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</si>
  <si>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</si>
  <si>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</si>
  <si>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</si>
  <si>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</si>
  <si>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</si>
  <si>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</si>
  <si>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</si>
  <si>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</si>
  <si>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</si>
  <si>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</si>
  <si>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</si>
  <si>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</si>
  <si>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</si>
  <si>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</si>
  <si>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</si>
  <si>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</si>
  <si>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</si>
  <si>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</si>
  <si>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</si>
  <si>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</si>
  <si>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</si>
  <si>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</si>
  <si>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</si>
  <si>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</si>
  <si>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</si>
  <si>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</si>
  <si>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</si>
  <si>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</si>
  <si>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</si>
  <si>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</si>
  <si>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</si>
  <si>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</si>
  <si>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</si>
  <si>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</si>
  <si>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</si>
  <si>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</si>
  <si>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</si>
  <si>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</si>
  <si>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</si>
  <si>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</si>
  <si>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</si>
  <si>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</si>
  <si>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</si>
  <si>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</si>
  <si>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</si>
  <si>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</si>
  <si>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</si>
  <si>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</si>
  <si>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</si>
  <si>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</si>
  <si>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</si>
  <si>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</si>
  <si>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</si>
  <si>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</si>
  <si>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</si>
  <si>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</si>
  <si>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</si>
  <si>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</si>
  <si>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</si>
  <si>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</si>
  <si>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</si>
  <si>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</si>
  <si>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</si>
  <si>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</si>
  <si>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</si>
  <si>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</si>
  <si>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</si>
  <si>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</si>
  <si>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</si>
  <si>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</si>
  <si>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</si>
  <si>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</si>
  <si>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</si>
  <si>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</si>
  <si>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</si>
  <si>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</si>
  <si>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</si>
  <si>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</si>
  <si>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</si>
  <si>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</si>
  <si>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</si>
  <si>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</si>
  <si>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</si>
  <si>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</si>
  <si>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</si>
  <si>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</si>
  <si>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</si>
  <si>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</si>
  <si>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</si>
  <si>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</si>
  <si>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</si>
  <si>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</si>
  <si>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</si>
  <si>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</si>
  <si>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</si>
  <si>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</si>
  <si>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</si>
  <si>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</si>
  <si>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</si>
  <si>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</si>
  <si>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</si>
  <si>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</si>
  <si>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</si>
  <si>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</si>
  <si>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</si>
  <si>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</si>
  <si>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</si>
  <si>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</si>
  <si>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</si>
  <si>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</si>
  <si>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</si>
  <si>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</si>
  <si>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</si>
  <si>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</si>
  <si>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</si>
  <si>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</si>
  <si>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</si>
  <si>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</si>
  <si>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</si>
  <si>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</si>
  <si>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</si>
  <si>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</si>
  <si>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</si>
  <si>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</si>
  <si>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</si>
  <si>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</si>
  <si>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</si>
  <si>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</si>
  <si>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</si>
  <si>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</si>
  <si>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</si>
  <si>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</si>
  <si>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</si>
  <si>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</si>
  <si>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</si>
  <si>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</si>
  <si>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</si>
  <si>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</si>
  <si>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</si>
  <si>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</si>
  <si>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</si>
  <si>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</si>
  <si>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</si>
  <si>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</si>
  <si>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</si>
  <si>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</si>
  <si>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</si>
  <si>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</si>
  <si>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</si>
  <si>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</si>
  <si>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</si>
  <si>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</si>
  <si>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</si>
  <si>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</si>
  <si>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</si>
  <si>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</si>
  <si>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</si>
  <si>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</si>
  <si>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</si>
  <si>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</si>
  <si>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</si>
  <si>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</si>
  <si>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</si>
  <si>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</si>
  <si>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</si>
  <si>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</si>
  <si>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</si>
  <si>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</si>
  <si>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</si>
  <si>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</si>
  <si>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</si>
  <si>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</si>
  <si>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</si>
  <si>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</si>
  <si>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</si>
  <si>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</si>
  <si>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</si>
  <si>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</si>
  <si>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</si>
  <si>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</si>
  <si>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</si>
  <si>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</si>
  <si>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</si>
  <si>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</si>
  <si>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</si>
  <si>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</si>
  <si>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</si>
  <si>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</si>
  <si>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</si>
  <si>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</si>
  <si>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</si>
  <si>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</si>
  <si>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</si>
  <si>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</si>
  <si>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</si>
  <si>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</si>
  <si>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</si>
  <si>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</si>
  <si>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</si>
  <si>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</si>
  <si>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</si>
  <si>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</si>
  <si>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</si>
  <si>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</si>
  <si>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</si>
  <si>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</si>
  <si>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</si>
  <si>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</si>
  <si>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</si>
  <si>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</si>
  <si>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</si>
  <si>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</si>
  <si>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</si>
  <si>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</si>
  <si>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</si>
  <si>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</si>
  <si>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</si>
  <si>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</si>
  <si>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</si>
  <si>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</si>
  <si>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</si>
  <si>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</si>
  <si>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</si>
  <si>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</si>
  <si>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</si>
  <si>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</si>
  <si>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</si>
  <si>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</si>
  <si>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</si>
  <si>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</si>
  <si>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</si>
  <si>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</si>
  <si>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</si>
  <si>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</si>
  <si>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</si>
  <si>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</si>
  <si>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</si>
  <si>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</si>
  <si>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</si>
  <si>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</si>
  <si>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</si>
  <si>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</si>
  <si>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</si>
  <si>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</si>
  <si>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</si>
  <si>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</si>
  <si>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</si>
  <si>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</si>
  <si>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</si>
  <si>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</si>
  <si>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</si>
  <si>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</si>
  <si>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</si>
  <si>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</si>
  <si>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</si>
  <si>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</si>
  <si>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</si>
  <si>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</si>
  <si>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</si>
  <si>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</si>
  <si>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</si>
  <si>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</si>
  <si>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</si>
  <si>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</si>
  <si>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</si>
  <si>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</si>
  <si>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</si>
  <si>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</si>
  <si>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</si>
  <si>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</si>
  <si>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</si>
  <si>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</si>
  <si>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</si>
  <si>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</si>
  <si>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</si>
  <si>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</si>
  <si>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</si>
  <si>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</si>
  <si>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</si>
  <si>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</si>
  <si>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</si>
  <si>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</si>
  <si>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</si>
  <si>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</si>
  <si>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</si>
  <si>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</si>
  <si>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</si>
  <si>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</si>
  <si>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</si>
  <si>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</si>
  <si>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</si>
  <si>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</si>
  <si>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</si>
  <si>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</si>
  <si>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</si>
  <si>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</si>
  <si>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</si>
  <si>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</si>
  <si>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</si>
  <si>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</si>
  <si>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</si>
  <si>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</si>
  <si>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</si>
  <si>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</si>
  <si>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</si>
  <si>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</si>
  <si>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</si>
  <si>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</si>
  <si>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</si>
  <si>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</si>
  <si>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</si>
  <si>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</si>
  <si>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</si>
  <si>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</si>
  <si>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</si>
  <si>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</si>
  <si>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</si>
  <si>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</si>
  <si>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</si>
  <si>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</si>
  <si>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</si>
  <si>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</si>
  <si>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</si>
  <si>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</si>
  <si>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</si>
  <si>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</si>
  <si>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</si>
  <si>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</si>
  <si>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</si>
  <si>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</si>
  <si>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</si>
  <si>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</si>
  <si>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</si>
  <si>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</si>
  <si>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</si>
  <si>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</si>
  <si>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</si>
  <si>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</si>
  <si>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</si>
  <si>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</si>
  <si>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</si>
  <si>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</si>
  <si>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</si>
  <si>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</si>
  <si>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</si>
  <si>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</si>
  <si>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</si>
  <si>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</si>
  <si>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</si>
  <si>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</si>
  <si>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</si>
  <si>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</si>
  <si>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</si>
  <si>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</si>
  <si>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</si>
  <si>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</si>
  <si>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</si>
  <si>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</si>
  <si>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</si>
  <si>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</si>
  <si>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</si>
  <si>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</si>
  <si>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</si>
  <si>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</si>
  <si>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</si>
  <si>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</si>
  <si>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</si>
  <si>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</si>
  <si>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</si>
  <si>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</si>
  <si>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</si>
  <si>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</si>
  <si>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</si>
  <si>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</si>
  <si>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</si>
  <si>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</si>
  <si>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</si>
  <si>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</si>
  <si>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</si>
  <si>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</si>
  <si>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</si>
  <si>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</si>
  <si>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</si>
  <si>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</si>
  <si>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</si>
  <si>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</si>
  <si>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</si>
  <si>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</si>
  <si>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</si>
  <si>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</si>
  <si>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</si>
  <si>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</si>
  <si>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</si>
  <si>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</si>
  <si>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</si>
  <si>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</si>
  <si>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</si>
  <si>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</si>
  <si>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</si>
  <si>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</si>
  <si>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</si>
  <si>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</si>
  <si>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</si>
  <si>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</si>
  <si>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</si>
  <si>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</si>
  <si>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</si>
  <si>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</si>
  <si>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</si>
  <si>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</si>
  <si>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</si>
  <si>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</si>
  <si>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</si>
  <si>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</si>
  <si>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</si>
  <si>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</si>
  <si>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</si>
  <si>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</si>
  <si>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</si>
  <si>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</si>
  <si>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</si>
  <si>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</si>
  <si>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</si>
  <si>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</si>
  <si>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</si>
  <si>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</si>
  <si>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</si>
  <si>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</si>
  <si>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</si>
  <si>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</si>
  <si>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</si>
  <si>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</si>
  <si>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</si>
  <si>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</si>
  <si>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</si>
  <si>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</si>
  <si>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</si>
  <si>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</si>
  <si>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</si>
  <si>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</si>
  <si>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</si>
  <si>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</si>
  <si>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</si>
  <si>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</si>
  <si>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</si>
  <si>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</si>
  <si>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</si>
  <si>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</si>
  <si>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</si>
  <si>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</si>
  <si>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</si>
  <si>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</si>
  <si>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</si>
  <si>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</si>
  <si>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</si>
  <si>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</si>
  <si>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</si>
  <si>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</si>
  <si>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</si>
  <si>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</si>
  <si>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</si>
  <si>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</si>
  <si>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</si>
  <si>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</si>
  <si>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</si>
  <si>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</si>
  <si>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</si>
  <si>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</si>
  <si>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</si>
  <si>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</si>
  <si>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</si>
  <si>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</si>
  <si>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</si>
  <si>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</si>
  <si>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</si>
  <si>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</si>
  <si>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</si>
  <si>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</si>
  <si>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</si>
  <si>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</si>
  <si>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</si>
  <si>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</si>
  <si>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</si>
  <si>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</si>
  <si>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</si>
  <si>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</si>
  <si>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</si>
  <si>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</si>
  <si>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</si>
  <si>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</si>
  <si>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</si>
  <si>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</si>
  <si>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</si>
  <si>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</si>
  <si>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</si>
  <si>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</si>
  <si>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</si>
  <si>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</si>
  <si>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</si>
  <si>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</si>
  <si>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</si>
  <si>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</si>
  <si>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</si>
  <si>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</si>
  <si>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</si>
  <si>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</si>
  <si>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</si>
  <si>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</si>
  <si>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</si>
  <si>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</si>
  <si>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</si>
  <si>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</si>
  <si>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</si>
  <si>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</si>
  <si>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</si>
  <si>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</si>
  <si>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</si>
  <si>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</si>
  <si>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</si>
  <si>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</si>
  <si>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</si>
  <si>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</si>
  <si>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</si>
  <si>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</si>
  <si>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</si>
  <si>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</si>
  <si>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</si>
  <si>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</si>
  <si>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</si>
  <si>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</si>
  <si>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</si>
  <si>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</si>
  <si>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</si>
  <si>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</si>
  <si>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</si>
  <si>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</si>
  <si>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</si>
  <si>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</si>
  <si>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</si>
  <si>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</si>
  <si>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</si>
  <si>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</si>
  <si>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</si>
  <si>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</si>
  <si>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</si>
  <si>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</si>
  <si>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</si>
  <si>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</si>
  <si>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</si>
  <si>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</si>
  <si>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</si>
  <si>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</si>
  <si>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</si>
  <si>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</si>
  <si>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</si>
  <si>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</si>
  <si>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</si>
  <si>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</si>
  <si>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</si>
  <si>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</si>
  <si>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</si>
  <si>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</si>
  <si>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</si>
  <si>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</si>
  <si>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</si>
  <si>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</si>
  <si>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</si>
  <si>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</si>
  <si>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</si>
  <si>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</si>
  <si>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</si>
  <si>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</si>
  <si>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</si>
  <si>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</si>
  <si>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</si>
  <si>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</si>
  <si>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</si>
  <si>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</si>
  <si>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</si>
  <si>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</si>
  <si>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</si>
  <si>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</si>
  <si>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</si>
  <si>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</si>
  <si>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</si>
  <si>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</si>
  <si>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</si>
  <si>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</si>
  <si>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</si>
  <si>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</si>
  <si>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</si>
  <si>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</si>
  <si>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</si>
  <si>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</si>
  <si>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</si>
  <si>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</si>
  <si>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</si>
  <si>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</si>
  <si>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</si>
  <si>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</si>
  <si>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</si>
  <si>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</si>
  <si>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</si>
  <si>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</si>
  <si>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</si>
  <si>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</si>
  <si>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</si>
  <si>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</si>
  <si>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</si>
  <si>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</si>
  <si>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</si>
  <si>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</si>
  <si>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</si>
  <si>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</si>
  <si>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</si>
  <si>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</si>
  <si>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</si>
  <si>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</si>
  <si>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</si>
  <si>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</si>
  <si>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</si>
  <si>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</si>
  <si>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</si>
  <si>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</si>
  <si>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</si>
  <si>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</si>
  <si>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</si>
  <si>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</si>
  <si>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</si>
  <si>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</si>
  <si>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</si>
  <si>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</si>
  <si>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</si>
  <si>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</si>
  <si>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</si>
  <si>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</si>
  <si>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</si>
  <si>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</si>
  <si>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</si>
  <si>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</si>
  <si>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</si>
  <si>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</si>
  <si>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</si>
  <si>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</si>
  <si>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</si>
  <si>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</si>
  <si>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</si>
  <si>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</si>
  <si>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</si>
  <si>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</si>
  <si>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</si>
  <si>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</si>
  <si>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</si>
  <si>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</si>
  <si>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</si>
  <si>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</si>
  <si>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</si>
  <si>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</si>
  <si>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</si>
  <si>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</si>
  <si>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</si>
  <si>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</si>
  <si>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</si>
  <si>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</si>
  <si>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</si>
  <si>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</si>
  <si>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</si>
  <si>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</si>
  <si>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</si>
  <si>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</si>
  <si>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</si>
  <si>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</si>
  <si>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</si>
  <si>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</si>
  <si>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</si>
  <si>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</si>
  <si>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</si>
  <si>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</si>
  <si>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</si>
  <si>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</si>
  <si>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</si>
  <si>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</si>
  <si>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</si>
  <si>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</si>
  <si>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</si>
  <si>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</si>
  <si>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</si>
  <si>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</si>
  <si>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</si>
  <si>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</si>
  <si>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</si>
  <si>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</si>
  <si>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</si>
  <si>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</si>
  <si>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</si>
  <si>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</si>
  <si>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</si>
  <si>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</si>
  <si>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</si>
  <si>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</si>
  <si>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</si>
  <si>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</si>
  <si>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</si>
  <si>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</si>
  <si>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</si>
  <si>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</si>
  <si>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</si>
  <si>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</si>
  <si>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</si>
  <si>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</si>
  <si>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</si>
  <si>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</si>
  <si>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</si>
  <si>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</si>
  <si>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</si>
  <si>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</si>
  <si>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</si>
  <si>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</si>
  <si>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</si>
  <si>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</si>
  <si>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</si>
  <si>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</si>
  <si>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</si>
  <si>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</si>
  <si>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</si>
  <si>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</si>
  <si>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</si>
  <si>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</si>
  <si>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</si>
  <si>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</si>
  <si>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</si>
  <si>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</si>
  <si>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</si>
  <si>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</si>
  <si>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</si>
  <si>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</si>
  <si>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</si>
  <si>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</si>
  <si>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</si>
  <si>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</si>
  <si>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</si>
  <si>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</si>
  <si>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</si>
  <si>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</si>
  <si>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</si>
  <si>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</si>
  <si>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</si>
  <si>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</si>
  <si>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</si>
  <si>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</si>
  <si>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</si>
  <si>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</si>
  <si>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</si>
  <si>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</si>
  <si>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</si>
  <si>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</si>
  <si>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</si>
  <si>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</si>
  <si>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</si>
  <si>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</si>
  <si>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</si>
  <si>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</si>
  <si>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</si>
  <si>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</si>
  <si>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</si>
  <si>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</si>
  <si>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</si>
  <si>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</si>
  <si>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</si>
  <si>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</si>
  <si>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</si>
  <si>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</si>
  <si>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</si>
  <si>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</si>
  <si>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</si>
  <si>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</si>
  <si>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</si>
  <si>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</si>
  <si>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</si>
  <si>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</si>
  <si>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</si>
  <si>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</si>
  <si>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</si>
  <si>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</si>
  <si>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</si>
  <si>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</si>
  <si>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</si>
  <si>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</si>
  <si>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</si>
  <si>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</si>
  <si>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</si>
  <si>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</si>
  <si>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</si>
  <si>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</si>
  <si>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</si>
  <si>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</si>
  <si>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</si>
  <si>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</si>
  <si>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</si>
  <si>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</si>
  <si>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</si>
  <si>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</si>
  <si>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</si>
  <si>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</si>
  <si>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</si>
  <si>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</si>
  <si>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</si>
  <si>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</si>
  <si>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</si>
  <si>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</si>
  <si>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</si>
  <si>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</si>
  <si>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</si>
  <si>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</si>
  <si>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</si>
  <si>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</si>
  <si>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</si>
  <si>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</si>
  <si>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</si>
  <si>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</si>
  <si>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</si>
  <si>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</si>
  <si>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</si>
  <si>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</si>
  <si>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</si>
  <si>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</si>
  <si>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</si>
  <si>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</si>
  <si>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</si>
  <si>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</si>
  <si>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</si>
  <si>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</si>
  <si>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</si>
  <si>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</si>
  <si>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</si>
  <si>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</si>
  <si>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</si>
  <si>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</si>
  <si>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</si>
  <si>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</si>
  <si>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</si>
  <si>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</si>
  <si>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</si>
  <si>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</si>
  <si>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</si>
  <si>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</si>
  <si>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</si>
  <si>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</si>
  <si>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</si>
  <si>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</si>
  <si>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</si>
  <si>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</si>
  <si>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</si>
  <si>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</si>
  <si>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</si>
  <si>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</si>
  <si>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</si>
  <si>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</si>
  <si>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</si>
  <si>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</si>
  <si>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</si>
  <si>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</si>
  <si>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</si>
  <si>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</si>
  <si>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</si>
  <si>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</si>
  <si>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</si>
  <si>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</si>
  <si>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</si>
  <si>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</si>
  <si>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</si>
  <si>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</si>
  <si>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</si>
  <si>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</si>
  <si>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</si>
  <si>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</si>
  <si>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</si>
  <si>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</si>
  <si>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</si>
  <si>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</si>
  <si>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</si>
  <si>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</si>
  <si>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</si>
  <si>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</si>
  <si>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</si>
  <si>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</si>
  <si>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</si>
  <si>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</si>
  <si>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</si>
  <si>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</si>
  <si>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</si>
  <si>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</si>
  <si>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</si>
  <si>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</si>
  <si>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</si>
  <si>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</si>
  <si>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</si>
  <si>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</si>
  <si>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</si>
  <si>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</si>
  <si>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</si>
  <si>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</si>
  <si>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</si>
  <si>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</si>
  <si>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</si>
  <si>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</si>
  <si>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</si>
  <si>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</si>
  <si>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</si>
  <si>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</si>
  <si>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</si>
  <si>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</si>
  <si>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</si>
  <si>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</si>
  <si>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</si>
  <si>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</si>
  <si>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</si>
  <si>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</si>
  <si>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</si>
  <si>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</si>
  <si>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</si>
  <si>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</si>
  <si>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</si>
  <si>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</si>
  <si>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</si>
  <si>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</si>
  <si>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</si>
  <si>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</si>
  <si>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</si>
  <si>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</si>
  <si>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</si>
  <si>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</si>
  <si>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</si>
  <si>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</si>
  <si>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</si>
  <si>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</si>
  <si>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</si>
  <si>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</si>
  <si>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</si>
  <si>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</si>
  <si>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</si>
  <si>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</si>
  <si>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</si>
  <si>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</si>
  <si>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</si>
  <si>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</si>
  <si>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</si>
  <si>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</si>
  <si>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</si>
  <si>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</si>
  <si>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</si>
  <si>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</si>
  <si>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</si>
  <si>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</si>
  <si>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</si>
  <si>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</si>
  <si>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</si>
  <si>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</si>
  <si>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</si>
  <si>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</si>
  <si>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</si>
  <si>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</si>
  <si>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</si>
  <si>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</si>
  <si>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</si>
  <si>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</si>
  <si>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</si>
  <si>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</si>
  <si>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</si>
  <si>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</si>
  <si>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</si>
  <si>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</si>
  <si>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</si>
  <si>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</si>
  <si>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</si>
  <si>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</si>
  <si>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</si>
  <si>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</si>
  <si>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</si>
  <si>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</si>
  <si>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</si>
  <si>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</si>
  <si>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</si>
  <si>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</si>
  <si>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</si>
  <si>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</si>
  <si>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</si>
  <si>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</si>
  <si>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</si>
  <si>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</si>
  <si>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</si>
  <si>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</si>
  <si>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</si>
  <si>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</si>
  <si>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</si>
  <si>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</si>
  <si>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</si>
  <si>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</si>
  <si>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</si>
  <si>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</si>
  <si>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</si>
  <si>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</si>
  <si>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</si>
  <si>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</si>
  <si>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</si>
  <si>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</si>
  <si>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</si>
  <si>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</si>
  <si>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</si>
  <si>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</si>
  <si>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</si>
  <si>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</si>
  <si>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</si>
  <si>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</si>
  <si>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</si>
  <si>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</si>
  <si>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</si>
  <si>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</si>
  <si>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</si>
  <si>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</si>
  <si>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</si>
  <si>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</si>
  <si>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</si>
  <si>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</si>
  <si>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</si>
  <si>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</si>
  <si>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</si>
  <si>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</si>
  <si>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</si>
  <si>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</si>
  <si>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</si>
  <si>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</si>
  <si>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</si>
  <si>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</si>
  <si>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</si>
  <si>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</si>
  <si>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</si>
  <si>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</si>
  <si>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</si>
  <si>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</si>
  <si>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</si>
  <si>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</si>
  <si>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</si>
  <si>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</si>
  <si>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</si>
  <si>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</si>
  <si>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</si>
  <si>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</si>
  <si>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</si>
  <si>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</si>
  <si>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</si>
  <si>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</si>
  <si>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</si>
  <si>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</si>
  <si>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</si>
  <si>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</si>
  <si>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</si>
  <si>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</si>
  <si>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</si>
  <si>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</si>
  <si>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</si>
  <si>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</si>
  <si>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</si>
  <si>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</si>
  <si>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</si>
  <si>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</si>
  <si>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</si>
  <si>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</si>
  <si>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</si>
  <si>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</si>
  <si>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</si>
  <si>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</si>
  <si>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</si>
  <si>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</si>
  <si>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</si>
  <si>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</si>
  <si>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</si>
  <si>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</si>
  <si>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</si>
  <si>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</si>
  <si>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</si>
  <si>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</si>
  <si>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</si>
  <si>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</si>
  <si>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</si>
  <si>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</si>
  <si>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</si>
  <si>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</si>
  <si>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</si>
  <si>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</si>
  <si>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</si>
  <si>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</si>
  <si>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</si>
  <si>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</si>
  <si>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</si>
  <si>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</si>
  <si>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</si>
  <si>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</si>
  <si>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</si>
  <si>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</si>
  <si>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</si>
  <si>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</si>
  <si>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</si>
  <si>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</si>
  <si>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</si>
  <si>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</si>
  <si>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</si>
  <si>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</si>
  <si>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</si>
  <si>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</si>
  <si>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</si>
  <si>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</si>
  <si>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</si>
  <si>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</si>
  <si>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</si>
  <si>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</si>
  <si>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</si>
  <si>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</si>
  <si>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</si>
  <si>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</si>
  <si>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</si>
  <si>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</si>
  <si>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</si>
  <si>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</si>
  <si>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</si>
  <si>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</si>
  <si>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</si>
  <si>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</si>
  <si>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</si>
  <si>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</si>
  <si>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</si>
  <si>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</si>
  <si>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</si>
  <si>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</si>
  <si>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</si>
  <si>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</si>
  <si>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</si>
  <si>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</si>
  <si>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</si>
  <si>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</si>
  <si>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</si>
  <si>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</si>
  <si>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</si>
  <si>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</si>
  <si>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</si>
  <si>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</si>
  <si>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</si>
  <si>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</si>
  <si>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</si>
  <si>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</si>
  <si>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</si>
  <si>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</si>
  <si>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</si>
  <si>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</si>
  <si>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</si>
  <si>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</si>
  <si>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</si>
  <si>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</si>
  <si>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</si>
  <si>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</si>
  <si>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</si>
  <si>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</si>
  <si>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</si>
  <si>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</si>
  <si>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</si>
  <si>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</si>
  <si>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</si>
  <si>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</si>
  <si>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</si>
  <si>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</si>
  <si>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</si>
  <si>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</si>
  <si>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</si>
  <si>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</si>
  <si>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</si>
  <si>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</si>
  <si>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</si>
  <si>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</si>
  <si>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</si>
  <si>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</si>
  <si>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</si>
  <si>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</si>
  <si>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</si>
  <si>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</si>
  <si>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</si>
  <si>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</si>
  <si>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</si>
  <si>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</si>
  <si>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</si>
  <si>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</si>
  <si>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</si>
  <si>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</si>
  <si>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</si>
  <si>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</si>
  <si>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</si>
  <si>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</si>
  <si>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</si>
  <si>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</si>
  <si>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</si>
  <si>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</si>
  <si>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</si>
  <si>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</si>
  <si>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</si>
  <si>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</si>
  <si>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</si>
  <si>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</si>
  <si>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</si>
  <si>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</si>
  <si>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</si>
  <si>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</si>
  <si>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</si>
  <si>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</si>
  <si>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</si>
  <si>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</si>
  <si>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</si>
  <si>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</si>
  <si>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</si>
  <si>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</si>
  <si>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</si>
  <si>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</si>
  <si>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</si>
  <si>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</si>
  <si>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</si>
  <si>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</si>
  <si>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</si>
  <si>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</si>
  <si>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</si>
  <si>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</si>
  <si>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</si>
  <si>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</si>
  <si>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</si>
  <si>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</si>
  <si>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</si>
  <si>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</si>
  <si>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</si>
  <si>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</si>
  <si>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</si>
  <si>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</si>
  <si>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</si>
  <si>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</si>
  <si>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</si>
  <si>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</si>
  <si>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</si>
  <si>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</si>
  <si>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</si>
  <si>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</si>
  <si>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</si>
  <si>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</si>
  <si>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</si>
  <si>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</si>
  <si>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</si>
  <si>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</si>
  <si>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</si>
  <si>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</si>
  <si>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</si>
  <si>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</si>
  <si>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</si>
  <si>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</si>
  <si>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</si>
  <si>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</si>
  <si>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</si>
  <si>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</si>
  <si>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</si>
  <si>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</si>
  <si>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</si>
  <si>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</si>
  <si>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</si>
  <si>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</si>
  <si>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</si>
  <si>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</si>
  <si>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</si>
  <si>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</si>
  <si>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</si>
  <si>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</si>
  <si>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</si>
  <si>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</si>
  <si>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</si>
  <si>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</si>
  <si>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</si>
  <si>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</si>
  <si>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</si>
  <si>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</si>
  <si>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</si>
  <si>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</si>
  <si>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</si>
  <si>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</si>
  <si>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</si>
  <si>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</si>
  <si>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</si>
  <si>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</si>
  <si>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</si>
  <si>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</si>
  <si>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</si>
  <si>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</si>
  <si>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</si>
  <si>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</si>
  <si>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</si>
  <si>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</si>
  <si>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</si>
  <si>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</si>
  <si>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</si>
  <si>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</si>
  <si>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</si>
  <si>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</si>
  <si>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</si>
  <si>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</si>
  <si>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</si>
  <si>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</si>
  <si>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</si>
  <si>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</si>
  <si>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</si>
  <si>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</si>
  <si>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</si>
  <si>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</si>
  <si>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</si>
  <si>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</si>
  <si>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</si>
  <si>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</si>
  <si>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</si>
  <si>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</si>
  <si>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</si>
  <si>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</si>
  <si>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</si>
  <si>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</si>
  <si>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</si>
  <si>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</si>
  <si>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</si>
  <si>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</si>
  <si>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</si>
  <si>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</si>
  <si>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</si>
  <si>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</si>
  <si>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</si>
  <si>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</si>
  <si>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</si>
  <si>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</si>
  <si>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</si>
  <si>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</si>
  <si>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</si>
  <si>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</si>
  <si>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</si>
  <si>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</si>
  <si>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</si>
  <si>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</si>
  <si>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</si>
  <si>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</si>
  <si>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</si>
  <si>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</si>
  <si>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</si>
  <si>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</si>
  <si>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</si>
  <si>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</si>
  <si>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</si>
  <si>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</si>
  <si>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</si>
  <si>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</si>
  <si>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</si>
  <si>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</si>
  <si>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</si>
  <si>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</si>
  <si>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</si>
  <si>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</si>
  <si>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</si>
  <si>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</si>
  <si>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</si>
  <si>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</si>
  <si>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</si>
  <si>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</si>
  <si>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</si>
  <si>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</si>
  <si>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</si>
  <si>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</si>
  <si>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</si>
  <si>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</si>
  <si>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</si>
  <si>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</si>
  <si>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</si>
  <si>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</si>
  <si>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</si>
  <si>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</si>
  <si>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</si>
  <si>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</si>
  <si>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</si>
  <si>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</si>
  <si>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</si>
  <si>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</si>
  <si>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</si>
  <si>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</si>
  <si>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</si>
  <si>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</si>
  <si>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</si>
  <si>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</si>
  <si>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</si>
  <si>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</si>
  <si>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</si>
  <si>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</si>
  <si>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</si>
  <si>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</si>
  <si>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</si>
  <si>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</si>
  <si>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</si>
  <si>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</si>
  <si>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</si>
  <si>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</si>
  <si>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</si>
  <si>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</si>
  <si>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</si>
  <si>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</si>
  <si>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</si>
  <si>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</si>
  <si>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</si>
  <si>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</si>
  <si>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</si>
  <si>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</si>
  <si>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</si>
  <si>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</si>
  <si>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</si>
  <si>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</si>
  <si>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</si>
  <si>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</si>
  <si>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</si>
  <si>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</si>
  <si>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</si>
  <si>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</si>
  <si>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</si>
  <si>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</si>
  <si>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</si>
  <si>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</si>
  <si>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</si>
  <si>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</si>
  <si>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</si>
  <si>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</si>
  <si>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</si>
  <si>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</si>
  <si>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</si>
  <si>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</si>
  <si>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</si>
  <si>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</si>
  <si>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</si>
  <si>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</si>
  <si>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</si>
  <si>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</si>
  <si>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</si>
  <si>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</si>
  <si>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</si>
  <si>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</si>
  <si>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</si>
  <si>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</si>
  <si>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</si>
  <si>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</si>
  <si>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</si>
  <si>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</si>
  <si>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</si>
  <si>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</si>
  <si>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</si>
  <si>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</si>
  <si>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</si>
  <si>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</si>
  <si>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</si>
  <si>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</si>
  <si>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</si>
  <si>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</si>
  <si>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</si>
  <si>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</si>
  <si>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</si>
  <si>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</si>
  <si>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</si>
  <si>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</si>
  <si>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</si>
  <si>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</si>
  <si>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</si>
  <si>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</si>
  <si>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</si>
  <si>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</si>
  <si>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</si>
  <si>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</si>
  <si>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</si>
  <si>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</si>
  <si>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</si>
  <si>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</si>
  <si>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</si>
  <si>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</si>
  <si>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</si>
  <si>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</si>
  <si>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</si>
  <si>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</si>
  <si>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</si>
  <si>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</si>
  <si>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</si>
  <si>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</si>
  <si>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</si>
  <si>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</si>
  <si>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</si>
  <si>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</si>
  <si>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</si>
  <si>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</si>
  <si>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</si>
  <si>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</si>
  <si>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</si>
  <si>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</si>
  <si>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</si>
  <si>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</si>
  <si>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</si>
  <si>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</si>
  <si>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</si>
  <si>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</si>
  <si>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</si>
  <si>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</si>
  <si>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</si>
  <si>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</si>
  <si>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</si>
  <si>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</si>
  <si>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</si>
  <si>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</si>
  <si>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</si>
  <si>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</si>
  <si>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</si>
  <si>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</si>
  <si>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</si>
  <si>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</si>
  <si>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</si>
  <si>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</si>
  <si>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</si>
  <si>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</si>
  <si>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</si>
  <si>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</si>
  <si>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</si>
  <si>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</si>
  <si>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</si>
  <si>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</si>
  <si>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</si>
  <si>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</si>
  <si>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</si>
  <si>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</si>
  <si>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</si>
  <si>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</si>
  <si>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</si>
  <si>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</si>
  <si>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</si>
  <si>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</si>
  <si>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</si>
  <si>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</si>
  <si>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</si>
  <si>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</si>
  <si>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</si>
  <si>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</si>
  <si>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</si>
  <si>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</si>
  <si>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</si>
  <si>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</si>
  <si>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</si>
  <si>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</si>
  <si>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</si>
  <si>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</si>
  <si>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</si>
  <si>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</si>
  <si>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</si>
  <si>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</si>
  <si>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</si>
  <si>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</si>
  <si>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</si>
  <si>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</si>
  <si>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</si>
  <si>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</si>
  <si>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</si>
  <si>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</si>
  <si>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</si>
  <si>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</si>
  <si>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</si>
  <si>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</si>
  <si>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</si>
  <si>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</si>
  <si>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</si>
  <si>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</si>
  <si>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</si>
  <si>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</si>
  <si>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</si>
  <si>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</si>
  <si>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</si>
  <si>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</si>
  <si>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</si>
  <si>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</si>
  <si>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</si>
  <si>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</si>
  <si>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</si>
  <si>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</si>
  <si>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</si>
  <si>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</si>
  <si>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</si>
  <si>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</si>
  <si>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</si>
  <si>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</si>
  <si>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</si>
  <si>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</si>
  <si>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</si>
  <si>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</si>
  <si>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</si>
  <si>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</si>
  <si>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</si>
  <si>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</si>
  <si>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</si>
  <si>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</si>
  <si>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</si>
  <si>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</si>
  <si>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</si>
  <si>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</si>
  <si>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</si>
  <si>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</si>
  <si>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</si>
  <si>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</si>
  <si>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</si>
  <si>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</si>
  <si>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</si>
  <si>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</si>
  <si>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</si>
  <si>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</si>
  <si>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</si>
  <si>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</si>
  <si>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</si>
  <si>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</si>
  <si>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</si>
  <si>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</si>
  <si>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</si>
  <si>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</si>
  <si>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</si>
  <si>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</si>
  <si>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</si>
  <si>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</si>
  <si>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</si>
  <si>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</si>
  <si>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</si>
  <si>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</si>
  <si>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</si>
  <si>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</si>
  <si>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</si>
  <si>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</si>
  <si>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</si>
  <si>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</si>
  <si>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</si>
  <si>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</si>
  <si>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</si>
  <si>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</si>
  <si>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</si>
  <si>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</si>
  <si>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</si>
  <si>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</si>
  <si>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</si>
  <si>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</si>
  <si>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</si>
  <si>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</si>
  <si>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</si>
  <si>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</si>
  <si>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</si>
  <si>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</si>
  <si>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</si>
  <si>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</si>
  <si>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</si>
  <si>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</si>
  <si>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</si>
  <si>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</si>
  <si>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</si>
  <si>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</si>
  <si>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</si>
  <si>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</si>
  <si>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</si>
  <si>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</si>
  <si>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</si>
  <si>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</si>
  <si>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</si>
  <si>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</si>
  <si>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</si>
  <si>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</si>
  <si>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</si>
  <si>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</si>
  <si>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</si>
  <si>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</si>
  <si>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</si>
  <si>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</si>
  <si>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</si>
  <si>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</si>
  <si>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</si>
  <si>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</si>
  <si>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</si>
  <si>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</si>
  <si>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</si>
  <si>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</si>
  <si>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</si>
  <si>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</si>
  <si>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</si>
  <si>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</si>
  <si>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</si>
  <si>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</si>
  <si>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</si>
  <si>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</si>
  <si>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</si>
  <si>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</si>
  <si>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</si>
  <si>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</si>
  <si>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</si>
  <si>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</si>
  <si>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</si>
  <si>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</si>
  <si>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</si>
  <si>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</si>
  <si>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</si>
  <si>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</si>
  <si>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</si>
  <si>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</si>
  <si>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</si>
  <si>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</si>
  <si>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</si>
  <si>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</si>
  <si>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</si>
  <si>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</si>
  <si>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</si>
  <si>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</si>
  <si>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</si>
  <si>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</si>
  <si>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</si>
  <si>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</si>
  <si>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</si>
  <si>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</si>
  <si>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</si>
  <si>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</si>
  <si>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</si>
  <si>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</si>
  <si>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</si>
  <si>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</si>
  <si>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</si>
  <si>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</si>
  <si>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</si>
  <si>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</si>
  <si>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</si>
  <si>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</si>
  <si>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</si>
  <si>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</si>
  <si>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</si>
  <si>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</si>
  <si>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</si>
  <si>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</si>
  <si>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</si>
  <si>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</si>
  <si>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</si>
  <si>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</si>
  <si>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</si>
  <si>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</si>
  <si>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</si>
  <si>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</si>
  <si>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</si>
  <si>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</si>
  <si>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</si>
  <si>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</si>
  <si>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</si>
  <si>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</si>
  <si>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</si>
  <si>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</si>
  <si>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</si>
  <si>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</si>
  <si>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</si>
  <si>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</si>
  <si>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</si>
  <si>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</si>
  <si>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</si>
  <si>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</si>
  <si>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</si>
  <si>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</si>
  <si>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</si>
  <si>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</si>
  <si>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</si>
  <si>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</si>
  <si>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</si>
  <si>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</si>
  <si>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</si>
  <si>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</si>
  <si>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</si>
  <si>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</si>
  <si>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</si>
  <si>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</si>
  <si>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</si>
  <si>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</si>
  <si>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</si>
  <si>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</si>
  <si>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</si>
  <si>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</si>
  <si>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</si>
  <si>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</si>
  <si>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</si>
  <si>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</si>
  <si>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</si>
  <si>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</si>
  <si>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</si>
  <si>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</si>
  <si>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</si>
  <si>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</si>
  <si>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</si>
  <si>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</si>
  <si>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</si>
  <si>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</si>
  <si>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</si>
  <si>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</si>
  <si>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</si>
  <si>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</si>
  <si>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</si>
  <si>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</si>
  <si>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</si>
  <si>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</si>
  <si>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</si>
  <si>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</si>
  <si>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</si>
  <si>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</si>
  <si>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</si>
  <si>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</si>
  <si>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</si>
  <si>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</si>
  <si>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</si>
  <si>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</si>
  <si>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</si>
  <si>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</si>
  <si>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</si>
  <si>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</si>
  <si>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</si>
  <si>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</si>
  <si>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</si>
  <si>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</si>
  <si>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</si>
  <si>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</si>
  <si>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</si>
  <si>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</si>
  <si>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</si>
  <si>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</si>
  <si>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</si>
  <si>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</si>
  <si>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</si>
  <si>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</si>
  <si>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</si>
  <si>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</si>
  <si>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</si>
  <si>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</si>
  <si>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</si>
  <si>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</si>
  <si>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</si>
  <si>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</si>
  <si>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</si>
  <si>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</si>
  <si>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</si>
  <si>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</si>
  <si>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</si>
  <si>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</si>
  <si>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</si>
  <si>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</si>
  <si>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</si>
  <si>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</si>
  <si>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</si>
  <si>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</si>
  <si>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</si>
  <si>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</si>
  <si>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</si>
  <si>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</si>
  <si>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</si>
  <si>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</si>
  <si>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</si>
  <si>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</si>
  <si>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</si>
  <si>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</si>
  <si>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</si>
  <si>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</si>
  <si>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</si>
  <si>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</si>
  <si>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</si>
  <si>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</si>
  <si>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</si>
  <si>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</si>
  <si>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</si>
  <si>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</si>
  <si>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</si>
  <si>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</si>
  <si>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</si>
  <si>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</si>
  <si>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</si>
  <si>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</si>
  <si>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</si>
  <si>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</si>
  <si>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</si>
  <si>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</si>
  <si>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</si>
  <si>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</si>
  <si>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</si>
  <si>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</si>
  <si>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</si>
  <si>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</si>
  <si>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</si>
  <si>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</si>
  <si>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</si>
  <si>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</si>
  <si>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</si>
  <si>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</si>
  <si>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</si>
  <si>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</si>
  <si>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</si>
  <si>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</si>
  <si>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</si>
  <si>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</si>
  <si>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</si>
  <si>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</si>
  <si>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</si>
  <si>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</si>
  <si>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</si>
  <si>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</si>
  <si>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</si>
  <si>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</si>
  <si>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</si>
  <si>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</si>
  <si>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</si>
  <si>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</si>
  <si>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</si>
  <si>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</si>
  <si>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</si>
  <si>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</si>
  <si>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</si>
  <si>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</si>
  <si>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</si>
  <si>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</si>
  <si>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</si>
  <si>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</si>
  <si>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</si>
  <si>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</si>
  <si>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</si>
  <si>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</si>
  <si>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</si>
  <si>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</si>
  <si>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</si>
  <si>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</si>
  <si>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</si>
  <si>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</si>
  <si>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</si>
  <si>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</si>
  <si>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</si>
  <si>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</si>
  <si>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</si>
  <si>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</si>
  <si>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</si>
  <si>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</si>
  <si>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</si>
  <si>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</si>
  <si>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</si>
  <si>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</si>
  <si>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</si>
  <si>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</si>
  <si>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</si>
  <si>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</si>
  <si>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</si>
  <si>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</si>
  <si>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</si>
  <si>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</si>
  <si>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</si>
  <si>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</si>
  <si>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</si>
  <si>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</si>
  <si>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</si>
  <si>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</si>
  <si>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</si>
  <si>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</si>
  <si>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</si>
  <si>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</si>
  <si>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</si>
  <si>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</si>
  <si>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</si>
  <si>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</si>
  <si>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</si>
  <si>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</si>
  <si>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</si>
  <si>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</si>
  <si>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</si>
  <si>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</si>
  <si>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</si>
  <si>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</si>
  <si>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</si>
  <si>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</si>
  <si>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</si>
  <si>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</si>
  <si>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</si>
  <si>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</si>
  <si>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</si>
  <si>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</si>
  <si>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</si>
  <si>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</si>
  <si>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</si>
  <si>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</si>
  <si>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</si>
  <si>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</si>
  <si>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</si>
  <si>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</si>
  <si>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</si>
  <si>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</si>
  <si>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</si>
  <si>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</si>
  <si>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</si>
  <si>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</si>
  <si>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</si>
  <si>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</si>
  <si>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</si>
  <si>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</si>
  <si>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</si>
  <si>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</si>
  <si>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</si>
  <si>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</si>
  <si>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</si>
  <si>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</si>
  <si>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</si>
  <si>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</si>
  <si>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</si>
  <si>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</si>
  <si>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</si>
  <si>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</si>
  <si>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</si>
  <si>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</si>
  <si>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</si>
  <si>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</si>
  <si>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</si>
  <si>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</si>
  <si>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</si>
  <si>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</si>
  <si>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</si>
  <si>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</si>
  <si>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</si>
  <si>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</si>
  <si>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</si>
  <si>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</si>
  <si>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</si>
  <si>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</si>
  <si>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</si>
  <si>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</si>
  <si>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</si>
  <si>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</si>
  <si>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</si>
  <si>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</si>
  <si>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</si>
  <si>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</si>
  <si>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</si>
  <si>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</si>
  <si>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</si>
  <si>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</si>
  <si>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</si>
  <si>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</si>
  <si>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</si>
  <si>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</si>
  <si>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</si>
  <si>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</si>
  <si>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</si>
  <si>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</si>
  <si>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</si>
  <si>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</si>
  <si>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</si>
  <si>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</si>
  <si>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</si>
  <si>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</si>
  <si>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</si>
  <si>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</si>
  <si>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</si>
  <si>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</si>
  <si>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</si>
  <si>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</si>
  <si>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</si>
  <si>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</si>
  <si>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</si>
  <si>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</si>
  <si>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</si>
  <si>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</si>
  <si>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</si>
  <si>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</si>
  <si>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</si>
  <si>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</si>
  <si>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</si>
  <si>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</si>
  <si>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</si>
  <si>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</si>
  <si>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</si>
  <si>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</si>
  <si>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</si>
  <si>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</si>
  <si>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</si>
  <si>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</si>
  <si>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</si>
  <si>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</si>
  <si>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</si>
  <si>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</si>
  <si>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</si>
  <si>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</si>
  <si>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</si>
  <si>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</si>
  <si>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</si>
  <si>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</si>
  <si>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</si>
  <si>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</si>
  <si>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</si>
  <si>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</si>
  <si>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</si>
  <si>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</si>
  <si>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</si>
  <si>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</si>
  <si>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</si>
  <si>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</si>
  <si>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</si>
  <si>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</si>
  <si>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</si>
  <si>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</si>
  <si>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</si>
  <si>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</si>
  <si>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</si>
  <si>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</si>
  <si>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</si>
  <si>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</si>
  <si>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</si>
  <si>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</si>
  <si>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</si>
  <si>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</si>
  <si>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</si>
  <si>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</si>
  <si>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</si>
  <si>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</si>
  <si>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</si>
  <si>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</si>
  <si>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</si>
  <si>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</si>
  <si>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</si>
  <si>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</si>
  <si>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</si>
  <si>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</si>
  <si>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</si>
  <si>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</si>
  <si>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</si>
  <si>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</si>
  <si>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</si>
  <si>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</si>
  <si>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</si>
  <si>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</si>
  <si>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</si>
  <si>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</si>
  <si>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</si>
  <si>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</si>
  <si>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</si>
  <si>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</si>
  <si>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</si>
  <si>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</si>
  <si>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</si>
  <si>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</si>
  <si>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</si>
  <si>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</si>
  <si>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</si>
  <si>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</si>
  <si>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</si>
  <si>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</si>
  <si>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</si>
  <si>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</si>
  <si>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</si>
  <si>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</si>
  <si>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</si>
  <si>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</si>
  <si>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</si>
  <si>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</si>
  <si>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</si>
  <si>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</si>
  <si>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</si>
  <si>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</si>
  <si>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</si>
  <si>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</si>
  <si>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</si>
  <si>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</si>
  <si>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</si>
  <si>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</si>
  <si>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</si>
  <si>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</si>
  <si>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</si>
  <si>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</si>
  <si>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</si>
  <si>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</si>
  <si>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</si>
  <si>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</si>
  <si>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</si>
  <si>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</si>
  <si>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</si>
  <si>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</si>
  <si>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</si>
  <si>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</si>
  <si>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</si>
  <si>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</si>
  <si>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</si>
  <si>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</si>
  <si>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</si>
  <si>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</si>
  <si>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</si>
  <si>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</si>
  <si>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</si>
  <si>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</si>
  <si>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</si>
  <si>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</si>
  <si>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</si>
  <si>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</si>
  <si>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</si>
  <si>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</si>
  <si>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</si>
  <si>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</si>
  <si>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</si>
  <si>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</si>
  <si>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</si>
  <si>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</si>
  <si>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</si>
  <si>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</si>
  <si>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</si>
  <si>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</si>
  <si>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</si>
  <si>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</si>
  <si>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</si>
  <si>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</si>
  <si>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</si>
  <si>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</si>
  <si>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</si>
  <si>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</si>
  <si>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</si>
  <si>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</si>
  <si>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</si>
  <si>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</si>
  <si>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</si>
  <si>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</si>
  <si>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</si>
  <si>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</si>
  <si>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</si>
  <si>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</si>
  <si>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</si>
  <si>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</si>
  <si>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</si>
  <si>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</si>
  <si>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</si>
  <si>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</si>
  <si>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</si>
  <si>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</si>
  <si>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</si>
  <si>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</si>
  <si>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</si>
  <si>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</si>
  <si>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</si>
  <si>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</si>
  <si>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</si>
  <si>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</si>
  <si>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</si>
  <si>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</si>
  <si>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</si>
  <si>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</si>
  <si>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</si>
  <si>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</si>
  <si>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</si>
  <si>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</si>
  <si>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</si>
  <si>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</si>
  <si>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</si>
  <si>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</si>
  <si>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</si>
  <si>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</si>
  <si>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</si>
  <si>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</si>
  <si>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</si>
  <si>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</si>
  <si>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</si>
  <si>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</si>
  <si>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</si>
  <si>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</si>
  <si>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</si>
  <si>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</si>
  <si>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</si>
  <si>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</si>
  <si>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</si>
  <si>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</si>
  <si>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</si>
  <si>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</si>
  <si>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</si>
  <si>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</si>
  <si>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</si>
  <si>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</si>
  <si>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</si>
  <si>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</si>
  <si>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</si>
  <si>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</si>
  <si>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</si>
  <si>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</si>
  <si>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</si>
  <si>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</si>
  <si>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</si>
  <si>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</si>
  <si>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</si>
  <si>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</si>
  <si>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</si>
  <si>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</si>
  <si>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</si>
  <si>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</si>
  <si>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</si>
  <si>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</si>
  <si>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</si>
  <si>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</si>
  <si>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</si>
  <si>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</si>
  <si>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</si>
  <si>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</si>
  <si>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</si>
  <si>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</si>
  <si>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</si>
  <si>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</si>
  <si>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</si>
  <si>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</si>
  <si>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</si>
  <si>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</si>
  <si>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</si>
  <si>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</si>
  <si>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</si>
  <si>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</si>
  <si>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</si>
  <si>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</si>
  <si>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</si>
  <si>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</si>
  <si>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</si>
  <si>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</si>
  <si>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</si>
  <si>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</si>
  <si>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</si>
  <si>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</si>
  <si>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</si>
  <si>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</si>
  <si>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</si>
  <si>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</si>
  <si>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</si>
  <si>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</si>
  <si>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</si>
  <si>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</si>
  <si>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</si>
  <si>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</si>
  <si>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</si>
  <si>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</si>
  <si>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</si>
  <si>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</si>
  <si>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</si>
  <si>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</si>
  <si>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</si>
  <si>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</si>
  <si>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</si>
  <si>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</si>
  <si>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</si>
  <si>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</si>
  <si>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</si>
  <si>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</si>
  <si>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</si>
  <si>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</si>
  <si>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</si>
  <si>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</si>
  <si>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</si>
  <si>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</si>
  <si>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</si>
  <si>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</si>
  <si>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</si>
  <si>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</si>
  <si>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</si>
  <si>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</si>
  <si>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</si>
  <si>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</si>
  <si>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</si>
  <si>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</si>
  <si>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</si>
  <si>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</si>
  <si>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</si>
  <si>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</si>
  <si>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</si>
  <si>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</si>
  <si>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</si>
  <si>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</si>
  <si>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</si>
  <si>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</si>
  <si>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</si>
  <si>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</si>
  <si>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</si>
  <si>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</si>
  <si>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</si>
  <si>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</si>
  <si>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</si>
  <si>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</si>
  <si>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</si>
  <si>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</si>
  <si>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</si>
  <si>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</si>
  <si>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</si>
  <si>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</si>
  <si>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</si>
  <si>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</si>
  <si>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</si>
  <si>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</si>
  <si>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</si>
  <si>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</si>
  <si>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</si>
  <si>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</si>
  <si>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</si>
  <si>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</si>
  <si>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</si>
  <si>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</si>
  <si>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</si>
  <si>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</si>
  <si>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</si>
  <si>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</si>
  <si>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</si>
  <si>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</si>
  <si>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</si>
  <si>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</si>
  <si>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</si>
  <si>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</si>
  <si>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</si>
  <si>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</si>
  <si>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</si>
  <si>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</si>
  <si>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</si>
  <si>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</si>
  <si>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</si>
  <si>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</si>
  <si>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</si>
  <si>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</si>
  <si>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</si>
  <si>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</si>
  <si>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</si>
  <si>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</si>
  <si>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</si>
  <si>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</si>
  <si>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</si>
  <si>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</si>
  <si>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</si>
  <si>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</si>
  <si>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</si>
  <si>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</si>
  <si>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</si>
  <si>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</si>
  <si>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</si>
  <si>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</si>
  <si>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</si>
  <si>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</si>
  <si>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</si>
  <si>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</si>
  <si>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</si>
  <si>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</si>
  <si>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</si>
  <si>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</si>
  <si>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</si>
  <si>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</si>
  <si>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</si>
  <si>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</si>
  <si>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</si>
  <si>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</si>
  <si>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</si>
  <si>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</si>
  <si>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</si>
  <si>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</si>
  <si>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</si>
  <si>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</si>
  <si>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</si>
  <si>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</si>
  <si>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</si>
  <si>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</si>
  <si>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</si>
  <si>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</si>
  <si>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</si>
  <si>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</si>
  <si>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</si>
  <si>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</si>
  <si>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</si>
  <si>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</si>
  <si>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</si>
  <si>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</si>
  <si>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</si>
  <si>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</si>
  <si>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</si>
  <si>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</si>
  <si>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</si>
  <si>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</si>
  <si>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</si>
  <si>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</si>
  <si>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</si>
  <si>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</si>
  <si>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</si>
  <si>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</si>
  <si>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</si>
  <si>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</si>
  <si>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</si>
  <si>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</si>
  <si>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</si>
  <si>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</si>
  <si>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</si>
  <si>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</si>
  <si>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</si>
  <si>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</si>
  <si>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</si>
  <si>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</si>
  <si>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</si>
  <si>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</si>
  <si>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</si>
  <si>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</si>
  <si>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</si>
  <si>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</si>
  <si>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</si>
  <si>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</si>
  <si>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</si>
  <si>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</si>
  <si>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</si>
  <si>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</si>
  <si>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</si>
  <si>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</si>
  <si>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</si>
  <si>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</si>
  <si>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</si>
  <si>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</si>
  <si>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</si>
  <si>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</si>
  <si>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</si>
  <si>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</si>
  <si>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</si>
  <si>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</si>
  <si>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</si>
  <si>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</si>
  <si>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</si>
  <si>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</si>
  <si>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</si>
  <si>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</si>
  <si>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</si>
  <si>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</si>
  <si>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</si>
  <si>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</si>
  <si>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</si>
  <si>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</si>
  <si>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</si>
  <si>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</si>
  <si>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</si>
  <si>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</si>
  <si>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</si>
  <si>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</si>
  <si>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</si>
  <si>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</si>
  <si>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</si>
  <si>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</si>
  <si>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</si>
  <si>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</si>
  <si>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</si>
  <si>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</si>
  <si>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</si>
  <si>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</si>
  <si>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</si>
  <si>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</si>
  <si>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</si>
  <si>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</si>
  <si>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</si>
  <si>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</si>
  <si>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</si>
  <si>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</si>
  <si>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</si>
  <si>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</si>
  <si>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</si>
  <si>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</si>
  <si>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</si>
  <si>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</si>
  <si>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</si>
  <si>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</si>
  <si>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</si>
  <si>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</si>
  <si>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</si>
  <si>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</si>
  <si>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</si>
  <si>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</si>
  <si>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</si>
  <si>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</si>
  <si>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</si>
  <si>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</si>
  <si>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</si>
  <si>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</si>
  <si>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</si>
  <si>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</si>
  <si>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</si>
  <si>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</si>
  <si>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</si>
  <si>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</si>
  <si>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</si>
  <si>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</si>
  <si>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</si>
  <si>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</si>
  <si>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</si>
  <si>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</si>
  <si>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</si>
  <si>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</si>
  <si>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</si>
  <si>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</si>
  <si>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</si>
  <si>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</si>
  <si>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</si>
  <si>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</si>
  <si>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</si>
  <si>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</si>
  <si>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</si>
  <si>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</si>
  <si>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</si>
  <si>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</si>
  <si>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</si>
  <si>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</si>
  <si>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</si>
  <si>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</si>
  <si>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</si>
  <si>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</si>
  <si>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</si>
  <si>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</si>
  <si>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</si>
  <si>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</si>
  <si>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</si>
  <si>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</si>
  <si>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</si>
  <si>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</si>
  <si>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</si>
  <si>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</si>
  <si>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</si>
  <si>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</si>
  <si>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</si>
  <si>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</si>
  <si>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</si>
  <si>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</si>
  <si>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</si>
  <si>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</si>
  <si>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</si>
  <si>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</si>
  <si>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</si>
  <si>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</si>
  <si>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</si>
  <si>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</si>
  <si>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</si>
  <si>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</si>
  <si>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</si>
  <si>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</si>
  <si>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</si>
  <si>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</si>
  <si>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</si>
  <si>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</si>
  <si>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</si>
  <si>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</si>
  <si>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</si>
  <si>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</si>
  <si>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</si>
  <si>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</si>
  <si>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</si>
  <si>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</si>
  <si>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</si>
  <si>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</si>
  <si>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</si>
  <si>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</si>
  <si>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</si>
  <si>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</si>
  <si>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</si>
  <si>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</si>
  <si>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</si>
  <si>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</si>
  <si>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</si>
  <si>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</si>
  <si>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</si>
  <si>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</si>
  <si>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</si>
  <si>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</si>
  <si>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</si>
  <si>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</si>
  <si>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</si>
  <si>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</si>
  <si>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</si>
  <si>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</si>
  <si>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</si>
  <si>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</si>
  <si>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</si>
  <si>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</si>
  <si>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</si>
  <si>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</si>
  <si>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</si>
  <si>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</si>
  <si>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</si>
  <si>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</si>
  <si>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</si>
  <si>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</si>
  <si>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</si>
  <si>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</si>
  <si>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</si>
  <si>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</si>
  <si>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</si>
  <si>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</si>
  <si>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</si>
  <si>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</si>
  <si>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</si>
  <si>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</si>
  <si>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</si>
  <si>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</si>
  <si>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</si>
  <si>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</si>
  <si>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</si>
  <si>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</si>
  <si>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</si>
  <si>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</si>
  <si>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</si>
  <si>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</si>
  <si>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</si>
  <si>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</si>
  <si>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</si>
  <si>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</si>
  <si>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</si>
  <si>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</si>
  <si>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</si>
  <si>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</si>
  <si>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</si>
  <si>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</si>
  <si>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</si>
  <si>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</si>
  <si>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</si>
  <si>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</si>
  <si>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</si>
  <si>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</si>
  <si>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</si>
  <si>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</si>
  <si>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</si>
  <si>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</si>
  <si>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</si>
  <si>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</si>
  <si>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</si>
  <si>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</si>
  <si>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</si>
  <si>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</si>
  <si>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</si>
  <si>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</si>
  <si>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</si>
  <si>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</si>
  <si>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</si>
  <si>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</si>
  <si>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</si>
  <si>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</si>
  <si>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</si>
  <si>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</si>
  <si>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</si>
  <si>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</si>
  <si>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</si>
  <si>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</si>
  <si>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</si>
  <si>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</si>
  <si>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</si>
  <si>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</si>
  <si>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</si>
  <si>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</si>
  <si>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</si>
  <si>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</si>
  <si>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</si>
  <si>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</si>
  <si>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</si>
  <si>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</si>
  <si>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</si>
  <si>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</si>
  <si>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</si>
  <si>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</si>
  <si>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</si>
  <si>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</si>
  <si>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</si>
  <si>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</si>
  <si>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</si>
  <si>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</si>
  <si>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</si>
  <si>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</si>
  <si>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</si>
  <si>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</si>
  <si>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</si>
  <si>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</si>
  <si>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</si>
  <si>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</si>
  <si>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</si>
  <si>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</si>
  <si>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</si>
  <si>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</si>
  <si>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</si>
  <si>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</si>
  <si>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</si>
  <si>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</si>
  <si>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</si>
  <si>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</si>
  <si>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</si>
  <si>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</si>
  <si>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</si>
  <si>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</si>
  <si>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</si>
  <si>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</si>
  <si>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</si>
  <si>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</si>
  <si>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</si>
  <si>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</si>
  <si>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</si>
  <si>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</si>
  <si>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</si>
  <si>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</si>
  <si>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</si>
  <si>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</si>
  <si>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</si>
  <si>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</si>
  <si>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</si>
  <si>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</si>
  <si>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</si>
  <si>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</si>
  <si>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</si>
  <si>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</si>
  <si>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</si>
  <si>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</si>
  <si>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</si>
  <si>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</si>
  <si>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</si>
  <si>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</si>
  <si>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</si>
  <si>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</si>
  <si>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</si>
  <si>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</si>
  <si>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</si>
  <si>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</si>
  <si>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</si>
  <si>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</si>
  <si>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</si>
  <si>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</si>
  <si>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</si>
  <si>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</si>
  <si>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</si>
  <si>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</si>
  <si>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</si>
  <si>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</si>
  <si>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</si>
  <si>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</si>
  <si>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</si>
  <si>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</si>
  <si>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</si>
  <si>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</si>
  <si>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</si>
  <si>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</si>
  <si>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</si>
  <si>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</si>
  <si>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</si>
  <si>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</si>
  <si>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</si>
  <si>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</si>
  <si>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</si>
  <si>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</si>
  <si>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</si>
  <si>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</si>
  <si>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</si>
  <si>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</si>
  <si>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</si>
  <si>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</si>
  <si>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</si>
  <si>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</si>
  <si>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</si>
  <si>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</si>
  <si>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</si>
  <si>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</si>
  <si>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</si>
  <si>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</si>
  <si>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</si>
  <si>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</si>
  <si>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</si>
  <si>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</si>
  <si>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</si>
  <si>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</si>
  <si>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</si>
  <si>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</si>
  <si>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</si>
  <si>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</si>
  <si>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</si>
  <si>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</si>
  <si>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</si>
  <si>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</si>
  <si>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</si>
  <si>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</si>
  <si>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</si>
  <si>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</si>
  <si>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</si>
  <si>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</si>
  <si>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</si>
  <si>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</si>
  <si>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</si>
  <si>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</si>
  <si>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</si>
  <si>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</si>
  <si>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</si>
  <si>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</si>
  <si>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</si>
  <si>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</si>
  <si>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</si>
  <si>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</si>
  <si>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</si>
  <si>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</si>
  <si>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</si>
  <si>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</si>
  <si>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</si>
  <si>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</si>
  <si>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</si>
  <si>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</si>
  <si>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</si>
  <si>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</si>
  <si>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</si>
  <si>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</si>
  <si>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</si>
  <si>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</si>
  <si>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</si>
  <si>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</si>
  <si>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</si>
  <si>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</si>
  <si>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</si>
  <si>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</si>
  <si>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</si>
  <si>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</si>
  <si>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</si>
  <si>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</si>
  <si>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</si>
  <si>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</si>
  <si>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</si>
  <si>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</si>
  <si>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</si>
  <si>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</si>
  <si>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</si>
  <si>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</si>
  <si>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</si>
  <si>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</si>
  <si>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</si>
  <si>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</si>
  <si>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</si>
  <si>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</si>
  <si>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</si>
  <si>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</si>
  <si>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</si>
  <si>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</si>
  <si>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</si>
  <si>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</si>
  <si>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</si>
  <si>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</si>
  <si>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</si>
  <si>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</si>
  <si>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</si>
  <si>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</si>
  <si>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</si>
  <si>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</si>
  <si>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</si>
  <si>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</si>
  <si>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</si>
  <si>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</si>
  <si>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</si>
  <si>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</si>
  <si>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</si>
  <si>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</si>
  <si>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</si>
  <si>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</si>
  <si>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</si>
  <si>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</si>
  <si>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</si>
  <si>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</si>
  <si>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</si>
  <si>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</si>
  <si>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</si>
  <si>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</si>
  <si>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</si>
  <si>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</si>
  <si>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</si>
  <si>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</si>
  <si>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</si>
  <si>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</si>
  <si>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</si>
  <si>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</si>
  <si>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</si>
  <si>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</si>
  <si>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</si>
  <si>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</si>
  <si>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</si>
  <si>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</si>
  <si>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</si>
  <si>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</si>
  <si>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</si>
  <si>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</si>
  <si>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</si>
  <si>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</si>
  <si>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</si>
  <si>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</si>
  <si>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</si>
  <si>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</si>
  <si>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</si>
  <si>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</si>
  <si>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</si>
  <si>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</si>
  <si>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</si>
  <si>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</si>
  <si>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</si>
  <si>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</si>
  <si>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</si>
  <si>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</si>
  <si>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</si>
  <si>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</si>
  <si>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</si>
  <si>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</si>
  <si>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</si>
  <si>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</si>
  <si>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</si>
  <si>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</si>
  <si>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</si>
  <si>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</si>
  <si>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</si>
  <si>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</si>
  <si>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</si>
  <si>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</si>
  <si>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</si>
  <si>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</si>
  <si>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</si>
  <si>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</si>
  <si>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</si>
  <si>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</si>
  <si>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</si>
  <si>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</si>
  <si>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</si>
  <si>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</si>
  <si>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</si>
  <si>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</si>
  <si>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</si>
  <si>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</si>
  <si>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</si>
  <si>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</si>
  <si>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</si>
  <si>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</si>
  <si>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</si>
  <si>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</si>
  <si>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</si>
  <si>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</si>
  <si>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</si>
  <si>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</si>
  <si>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</si>
  <si>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</si>
  <si>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</si>
  <si>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</si>
  <si>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</si>
  <si>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</si>
  <si>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</si>
  <si>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</si>
  <si>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</si>
  <si>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</si>
  <si>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</si>
  <si>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</si>
  <si>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</si>
  <si>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</si>
  <si>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</si>
  <si>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</si>
  <si>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</si>
  <si>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</si>
  <si>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</si>
  <si>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</si>
  <si>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</si>
  <si>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</si>
  <si>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</si>
  <si>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</si>
  <si>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</si>
  <si>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</si>
  <si>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</si>
  <si>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</si>
  <si>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</si>
  <si>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</si>
  <si>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</si>
  <si>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</si>
  <si>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</si>
  <si>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</si>
  <si>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</si>
  <si>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</si>
  <si>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</si>
  <si>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</si>
  <si>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</si>
  <si>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</si>
  <si>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</si>
  <si>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</si>
  <si>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</si>
  <si>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</si>
  <si>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</si>
  <si>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</si>
  <si>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</si>
  <si>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</si>
  <si>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</si>
  <si>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</si>
  <si>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</si>
  <si>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</si>
  <si>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</si>
  <si>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</si>
  <si>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</si>
  <si>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</si>
  <si>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</si>
  <si>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</si>
  <si>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</si>
  <si>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</si>
  <si>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</si>
  <si>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</si>
  <si>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</si>
  <si>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</si>
  <si>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</si>
  <si>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</si>
  <si>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</si>
  <si>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</si>
  <si>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</si>
  <si>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</si>
  <si>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</si>
  <si>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</si>
  <si>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</si>
  <si>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</si>
  <si>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</si>
  <si>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</si>
  <si>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</si>
  <si>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</si>
  <si>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</si>
  <si>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</si>
  <si>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</si>
  <si>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</si>
  <si>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</si>
  <si>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</si>
  <si>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</si>
  <si>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</si>
  <si>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</si>
  <si>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</si>
  <si>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</si>
  <si>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</si>
  <si>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</si>
  <si>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</si>
  <si>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</si>
  <si>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</si>
  <si>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</si>
  <si>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</si>
  <si>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</si>
  <si>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</si>
  <si>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</si>
  <si>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</si>
  <si>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</si>
  <si>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</si>
  <si>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</si>
  <si>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</si>
  <si>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</si>
  <si>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</si>
  <si>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</si>
  <si>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</si>
  <si>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</si>
  <si>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</si>
  <si>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</si>
  <si>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</si>
  <si>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</si>
  <si>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</si>
  <si>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</si>
  <si>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</si>
  <si>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</si>
  <si>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</si>
  <si>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</si>
  <si>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</si>
  <si>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</si>
  <si>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</si>
  <si>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</si>
  <si>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</si>
  <si>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</si>
  <si>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</si>
  <si>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</si>
  <si>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</si>
  <si>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</si>
  <si>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</si>
  <si>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</si>
  <si>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</si>
  <si>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</si>
  <si>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</si>
  <si>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</si>
  <si>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</si>
  <si>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</si>
  <si>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</si>
  <si>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</si>
  <si>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</si>
  <si>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</si>
  <si>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</si>
  <si>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</si>
  <si>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</si>
  <si>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</si>
  <si>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</si>
  <si>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</si>
  <si>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</si>
  <si>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</si>
  <si>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</si>
  <si>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</si>
  <si>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</si>
  <si>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</si>
  <si>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</si>
  <si>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</si>
  <si>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</si>
  <si>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</si>
  <si>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</si>
  <si>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</si>
  <si>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</si>
  <si>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</si>
  <si>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</si>
  <si>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</si>
  <si>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</si>
  <si>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</si>
  <si>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</si>
  <si>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</si>
  <si>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</si>
  <si>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</si>
  <si>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</si>
  <si>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</si>
  <si>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</si>
  <si>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</si>
  <si>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</si>
  <si>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</si>
  <si>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</si>
  <si>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</si>
  <si>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</si>
  <si>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</si>
  <si>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</si>
  <si>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</si>
  <si>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</si>
  <si>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</si>
  <si>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</si>
  <si>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</si>
  <si>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</si>
  <si>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</si>
  <si>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</si>
  <si>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</si>
  <si>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</si>
  <si>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</si>
  <si>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</si>
  <si>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</si>
  <si>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</si>
  <si>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</si>
  <si>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</si>
  <si>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</si>
  <si>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</si>
  <si>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</si>
  <si>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</si>
  <si>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</si>
  <si>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</si>
  <si>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</si>
  <si>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</si>
  <si>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</si>
  <si>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</si>
  <si>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</si>
  <si>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</si>
  <si>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</si>
  <si>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</si>
  <si>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</si>
  <si>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</si>
  <si>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</si>
  <si>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</si>
  <si>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</si>
  <si>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</si>
  <si>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</si>
  <si>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</si>
  <si>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</si>
  <si>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</si>
  <si>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</si>
  <si>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</si>
  <si>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</si>
  <si>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</si>
  <si>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</si>
  <si>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</si>
  <si>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</si>
  <si>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</si>
  <si>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</si>
  <si>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</si>
  <si>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</si>
  <si>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</si>
  <si>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</si>
  <si>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</si>
  <si>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</si>
  <si>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</si>
  <si>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</si>
  <si>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</si>
  <si>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</si>
  <si>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</si>
  <si>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</si>
  <si>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</si>
  <si>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</si>
  <si>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</si>
  <si>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</si>
  <si>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</si>
  <si>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</si>
  <si>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</si>
  <si>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</si>
  <si>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</si>
  <si>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</si>
  <si>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</si>
  <si>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</si>
  <si>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</si>
  <si>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</si>
  <si>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</si>
  <si>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</si>
  <si>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</si>
  <si>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</si>
  <si>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</si>
  <si>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</si>
  <si>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</si>
  <si>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</si>
  <si>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</si>
  <si>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</si>
  <si>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</si>
  <si>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</si>
  <si>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</si>
  <si>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</si>
  <si>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</si>
  <si>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</si>
  <si>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</si>
  <si>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</si>
  <si>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</si>
  <si>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</si>
  <si>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</si>
  <si>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</si>
  <si>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</si>
  <si>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</si>
  <si>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</si>
  <si>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</si>
  <si>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</si>
  <si>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</si>
  <si>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</si>
  <si>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</si>
  <si>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</si>
  <si>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</si>
  <si>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</si>
  <si>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</si>
  <si>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</si>
  <si>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</si>
  <si>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</si>
  <si>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</si>
  <si>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</si>
  <si>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</si>
  <si>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</si>
  <si>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</si>
  <si>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</si>
  <si>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</si>
  <si>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</si>
  <si>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</si>
  <si>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</si>
  <si>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</si>
  <si>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</si>
  <si>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</si>
  <si>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</si>
  <si>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</si>
  <si>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</si>
  <si>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</si>
  <si>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</si>
  <si>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</si>
  <si>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</si>
  <si>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</si>
  <si>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</si>
  <si>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</si>
  <si>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</si>
  <si>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</si>
  <si>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</si>
  <si>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</si>
  <si>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</si>
  <si>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</si>
  <si>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</si>
  <si>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</si>
  <si>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</si>
  <si>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</si>
  <si>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</si>
  <si>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</si>
  <si>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</si>
  <si>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</si>
  <si>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</si>
  <si>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</si>
  <si>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</si>
  <si>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</si>
  <si>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</si>
  <si>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</si>
  <si>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</si>
  <si>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</si>
  <si>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</si>
  <si>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</si>
  <si>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</si>
  <si>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</si>
  <si>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</si>
  <si>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</si>
  <si>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</si>
  <si>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</si>
  <si>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</si>
  <si>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</si>
  <si>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</si>
  <si>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</si>
  <si>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</si>
  <si>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</si>
  <si>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</si>
  <si>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</si>
  <si>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</si>
  <si>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</si>
  <si>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</si>
  <si>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</si>
  <si>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</si>
  <si>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</si>
  <si>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</si>
  <si>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</si>
  <si>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</si>
  <si>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</si>
  <si>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</si>
  <si>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</si>
  <si>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</si>
  <si>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</si>
  <si>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</si>
  <si>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</si>
  <si>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</si>
  <si>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</si>
  <si>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</si>
  <si>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</si>
  <si>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</si>
  <si>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</si>
  <si>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</si>
  <si>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</si>
  <si>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</si>
  <si>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</si>
  <si>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</si>
  <si>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</si>
  <si>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</si>
  <si>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</si>
  <si>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</si>
  <si>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</si>
  <si>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</si>
  <si>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</si>
  <si>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</si>
  <si>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</si>
  <si>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</si>
  <si>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</si>
  <si>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</si>
  <si>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</si>
  <si>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</si>
  <si>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</si>
  <si>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</si>
  <si>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</si>
  <si>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</si>
  <si>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</si>
  <si>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</si>
  <si>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</si>
  <si>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</si>
  <si>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</si>
  <si>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</si>
  <si>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</si>
  <si>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</si>
  <si>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</si>
  <si>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</si>
  <si>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</si>
  <si>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</si>
  <si>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</si>
  <si>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</si>
  <si>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</si>
  <si>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</si>
  <si>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</si>
  <si>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</si>
  <si>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</si>
  <si>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</si>
  <si>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</si>
  <si>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</si>
  <si>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</si>
  <si>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</si>
  <si>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</si>
  <si>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</si>
  <si>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</si>
  <si>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</si>
  <si>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</si>
  <si>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</si>
  <si>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</si>
  <si>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</si>
  <si>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</si>
  <si>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</si>
  <si>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</si>
  <si>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</si>
  <si>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</si>
  <si>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</si>
  <si>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</si>
  <si>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</si>
  <si>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</si>
  <si>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</si>
  <si>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</si>
  <si>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</si>
  <si>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</si>
  <si>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</si>
  <si>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</si>
  <si>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</si>
  <si>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</si>
  <si>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</si>
  <si>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</si>
  <si>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</si>
  <si>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</si>
  <si>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</si>
  <si>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</si>
  <si>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</si>
  <si>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</si>
  <si>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</si>
  <si>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</si>
  <si>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</si>
  <si>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</si>
  <si>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</si>
  <si>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</si>
  <si>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</si>
  <si>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</si>
  <si>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</si>
  <si>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</si>
  <si>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</si>
  <si>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</si>
  <si>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</si>
  <si>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</si>
  <si>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</si>
  <si>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</si>
  <si>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</si>
  <si>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</si>
  <si>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</si>
  <si>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</si>
  <si>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</si>
  <si>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</si>
  <si>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</si>
  <si>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</si>
  <si>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</si>
  <si>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</si>
  <si>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</si>
  <si>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</si>
  <si>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</si>
  <si>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</si>
  <si>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</si>
  <si>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</si>
  <si>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</si>
  <si>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</si>
  <si>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</si>
  <si>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</si>
  <si>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</si>
  <si>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</si>
  <si>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</si>
  <si>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</si>
  <si>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</si>
  <si>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</si>
  <si>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</si>
  <si>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</si>
  <si>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</si>
  <si>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</si>
  <si>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</si>
  <si>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</si>
  <si>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</si>
  <si>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</si>
  <si>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</si>
  <si>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</si>
  <si>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</si>
  <si>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</si>
  <si>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</si>
  <si>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</si>
  <si>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</si>
  <si>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</si>
  <si>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</si>
  <si>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</si>
  <si>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</si>
  <si>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</si>
  <si>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</si>
  <si>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</si>
  <si>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</si>
  <si>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</si>
  <si>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</si>
  <si>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</si>
  <si>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</si>
  <si>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</si>
  <si>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</si>
  <si>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</si>
  <si>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</si>
  <si>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</si>
  <si>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</si>
  <si>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</si>
  <si>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</si>
  <si>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</si>
  <si>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</si>
  <si>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</si>
  <si>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</si>
  <si>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</si>
  <si>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</si>
  <si>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</si>
  <si>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</si>
  <si>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</si>
  <si>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</si>
  <si>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</si>
  <si>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</si>
  <si>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</si>
  <si>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</si>
  <si>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</si>
  <si>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</si>
  <si>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</si>
  <si>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</si>
  <si>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</si>
  <si>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</si>
  <si>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</si>
  <si>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</si>
  <si>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</si>
  <si>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</si>
  <si>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</si>
  <si>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</si>
  <si>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</si>
  <si>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</si>
  <si>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</si>
  <si>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</si>
  <si>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</si>
  <si>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</si>
  <si>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</si>
  <si>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</si>
  <si>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</si>
  <si>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</si>
  <si>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</si>
  <si>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</si>
  <si>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</si>
  <si>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</si>
  <si>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</si>
  <si>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</si>
  <si>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</si>
  <si>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</si>
  <si>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</si>
  <si>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</si>
  <si>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</si>
  <si>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</si>
  <si>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</si>
  <si>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</si>
  <si>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</si>
  <si>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</si>
  <si>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</si>
  <si>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</si>
  <si>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</si>
  <si>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</si>
  <si>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</si>
  <si>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</si>
  <si>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</si>
  <si>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</si>
  <si>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</si>
  <si>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</si>
  <si>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</si>
  <si>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</si>
  <si>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</si>
  <si>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</si>
  <si>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</si>
  <si>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</si>
  <si>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</si>
  <si>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</si>
  <si>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</si>
  <si>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</si>
  <si>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</si>
  <si>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</si>
  <si>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</si>
  <si>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</si>
  <si>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</si>
  <si>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</si>
  <si>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</si>
  <si>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</si>
  <si>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</si>
  <si>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</si>
  <si>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</si>
  <si>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</si>
  <si>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</si>
  <si>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</si>
  <si>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</si>
  <si>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</si>
  <si>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</si>
  <si>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</si>
  <si>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</si>
  <si>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</si>
  <si>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</si>
  <si>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</si>
  <si>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</si>
  <si>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</si>
  <si>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</si>
  <si>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</si>
  <si>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</si>
  <si>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</si>
  <si>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</si>
  <si>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</si>
  <si>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</si>
  <si>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</si>
  <si>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</si>
  <si>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</si>
  <si>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</si>
  <si>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</si>
  <si>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</si>
  <si>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</si>
  <si>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</si>
  <si>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</si>
  <si>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</si>
  <si>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</si>
  <si>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</si>
  <si>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</si>
  <si>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</si>
  <si>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</si>
  <si>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</si>
  <si>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</si>
  <si>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</si>
  <si>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</si>
  <si>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</si>
  <si>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</si>
  <si>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</si>
  <si>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</si>
  <si>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</si>
  <si>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</si>
  <si>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</si>
  <si>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</si>
  <si>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</si>
  <si>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</si>
  <si>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</si>
  <si>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</si>
  <si>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</si>
  <si>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</si>
  <si>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</si>
  <si>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</si>
  <si>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</si>
  <si>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</si>
  <si>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</si>
  <si>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</si>
  <si>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</si>
  <si>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</si>
  <si>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</si>
  <si>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</si>
  <si>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</si>
  <si>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</si>
  <si>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</si>
  <si>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</si>
  <si>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</si>
  <si>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</si>
  <si>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</si>
  <si>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</si>
  <si>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</si>
  <si>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</si>
  <si>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</si>
  <si>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</si>
  <si>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</si>
  <si>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</si>
  <si>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</si>
  <si>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</si>
  <si>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</si>
  <si>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</si>
  <si>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</si>
  <si>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</si>
  <si>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</si>
  <si>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</si>
  <si>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</si>
  <si>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</si>
  <si>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</si>
  <si>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</si>
  <si>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</si>
  <si>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</si>
  <si>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</si>
  <si>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</si>
  <si>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</si>
  <si>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</si>
  <si>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</si>
  <si>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</si>
  <si>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</si>
  <si>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</si>
  <si>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</si>
  <si>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</si>
  <si>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</si>
  <si>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</si>
  <si>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</si>
  <si>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</si>
  <si>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</si>
  <si>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</si>
  <si>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</si>
  <si>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</si>
  <si>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</si>
  <si>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</si>
  <si>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</si>
  <si>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</si>
  <si>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</si>
  <si>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</si>
  <si>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</si>
  <si>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</si>
  <si>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</si>
  <si>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</si>
  <si>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</si>
  <si>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</si>
  <si>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</si>
  <si>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</si>
  <si>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</si>
  <si>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</si>
  <si>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</si>
  <si>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</si>
  <si>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</si>
  <si>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</si>
  <si>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</si>
  <si>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</si>
  <si>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</si>
  <si>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</si>
  <si>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</si>
  <si>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</si>
  <si>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</si>
  <si>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</si>
  <si>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</si>
  <si>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</si>
  <si>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</si>
  <si>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</si>
  <si>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</si>
  <si>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</si>
  <si>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</si>
  <si>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</si>
  <si>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</si>
  <si>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</si>
  <si>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</si>
  <si>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</si>
  <si>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</si>
  <si>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</si>
  <si>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</si>
  <si>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</si>
  <si>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</si>
  <si>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</si>
  <si>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</si>
  <si>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</si>
  <si>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</si>
  <si>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</si>
  <si>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</si>
  <si>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</si>
  <si>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</si>
  <si>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</si>
  <si>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</si>
  <si>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</si>
  <si>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</si>
  <si>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</si>
  <si>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</si>
  <si>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</si>
  <si>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</si>
  <si>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</si>
  <si>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</si>
  <si>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</si>
  <si>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</si>
  <si>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</si>
  <si>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</si>
  <si>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</si>
  <si>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</si>
  <si>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</si>
  <si>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</si>
  <si>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</si>
  <si>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</si>
  <si>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</si>
  <si>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</si>
  <si>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</si>
  <si>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</si>
  <si>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</si>
  <si>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</si>
  <si>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</si>
  <si>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</si>
  <si>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</si>
  <si>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</si>
  <si>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</si>
  <si>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</si>
  <si>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</si>
  <si>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</si>
  <si>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</si>
  <si>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</si>
  <si>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</si>
  <si>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</si>
  <si>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</si>
  <si>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</si>
  <si>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</si>
  <si>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</si>
  <si>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</si>
  <si>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</si>
  <si>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</si>
  <si>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</si>
  <si>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</si>
  <si>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</si>
  <si>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</si>
  <si>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</si>
  <si>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</si>
  <si>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</si>
  <si>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</si>
  <si>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</si>
  <si>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</si>
  <si>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</si>
  <si>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</si>
  <si>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</si>
  <si>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</si>
  <si>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</si>
  <si>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</si>
  <si>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</si>
  <si>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</si>
  <si>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</si>
  <si>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</si>
  <si>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</si>
  <si>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</si>
  <si>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</si>
  <si>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</si>
  <si>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</si>
  <si>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</si>
  <si>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</si>
  <si>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</si>
  <si>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</si>
  <si>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</si>
  <si>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</si>
  <si>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</si>
  <si>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</si>
  <si>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</si>
  <si>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</si>
  <si>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</si>
  <si>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</si>
  <si>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</si>
  <si>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</si>
  <si>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</si>
  <si>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</si>
  <si>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</si>
  <si>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</si>
  <si>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</si>
  <si>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</si>
  <si>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</si>
  <si>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</si>
  <si>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</si>
  <si>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</si>
  <si>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</si>
  <si>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</si>
  <si>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</si>
  <si>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</si>
  <si>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</si>
  <si>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</si>
  <si>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</si>
  <si>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</si>
  <si>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</si>
  <si>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</si>
  <si>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</si>
  <si>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</si>
  <si>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</si>
  <si>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</si>
  <si>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</si>
  <si>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</si>
  <si>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</si>
  <si>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</si>
  <si>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</si>
  <si>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</si>
  <si>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</si>
  <si>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</si>
  <si>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</si>
  <si>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</si>
  <si>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</si>
  <si>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</si>
  <si>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</si>
  <si>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</si>
  <si>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</si>
  <si>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</si>
  <si>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</si>
  <si>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</si>
  <si>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</si>
  <si>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</si>
  <si>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</si>
  <si>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</si>
  <si>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</si>
  <si>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</si>
  <si>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</si>
  <si>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</si>
  <si>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</si>
  <si>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</si>
  <si>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</si>
  <si>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</si>
  <si>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</si>
  <si>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</si>
  <si>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</si>
  <si>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</si>
  <si>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</si>
  <si>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</si>
  <si>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</si>
  <si>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</si>
  <si>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</si>
  <si>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</si>
  <si>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</si>
  <si>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</si>
  <si>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</si>
  <si>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</si>
  <si>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</si>
  <si>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</si>
  <si>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</si>
  <si>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</si>
  <si>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</si>
  <si>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</si>
  <si>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</si>
  <si>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</si>
  <si>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</si>
  <si>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</si>
  <si>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</si>
  <si>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</si>
  <si>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</si>
  <si>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</si>
  <si>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</si>
  <si>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</si>
  <si>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</si>
  <si>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</si>
  <si>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</si>
  <si>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</si>
  <si>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</si>
  <si>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</si>
  <si>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</si>
  <si>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</si>
  <si>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</si>
  <si>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</si>
  <si>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</si>
  <si>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</si>
  <si>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</si>
  <si>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</si>
  <si>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</si>
  <si>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</si>
  <si>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</si>
  <si>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</si>
  <si>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</si>
  <si>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</si>
  <si>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</si>
  <si>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</si>
  <si>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</si>
  <si>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</si>
  <si>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</si>
  <si>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</si>
  <si>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</si>
  <si>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</si>
  <si>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</si>
  <si>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</si>
  <si>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</si>
  <si>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</si>
  <si>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</si>
  <si>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</si>
  <si>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</si>
  <si>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</si>
  <si>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</si>
  <si>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</si>
  <si>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</si>
  <si>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</si>
  <si>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</si>
  <si>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</si>
  <si>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</si>
  <si>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</si>
  <si>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</si>
  <si>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</si>
  <si>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</si>
  <si>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</si>
  <si>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</si>
  <si>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</si>
  <si>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</si>
  <si>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</si>
  <si>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</si>
  <si>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</si>
  <si>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</si>
  <si>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</si>
  <si>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</si>
  <si>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</si>
  <si>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</si>
  <si>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</si>
  <si>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</si>
  <si>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</si>
  <si>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</si>
  <si>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</si>
  <si>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</si>
  <si>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</si>
  <si>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</si>
  <si>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</si>
  <si>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</si>
  <si>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</si>
  <si>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</si>
  <si>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</si>
  <si>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</si>
  <si>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</si>
  <si>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</si>
  <si>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</si>
  <si>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</si>
  <si>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</si>
  <si>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</si>
  <si>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</si>
  <si>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</si>
  <si>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</si>
  <si>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</si>
  <si>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</si>
  <si>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</si>
  <si>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</si>
  <si>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</si>
  <si>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</si>
  <si>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</si>
  <si>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</si>
  <si>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</si>
  <si>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</si>
  <si>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</si>
  <si>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</si>
  <si>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</si>
  <si>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</si>
  <si>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</si>
  <si>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</si>
  <si>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</si>
  <si>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</si>
  <si>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</si>
  <si>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</si>
  <si>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</si>
  <si>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</si>
  <si>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</si>
  <si>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</si>
  <si>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</si>
  <si>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</si>
  <si>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</si>
  <si>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</si>
  <si>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</si>
  <si>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</si>
  <si>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</si>
  <si>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</si>
  <si>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</si>
  <si>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</si>
  <si>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</si>
  <si>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</si>
  <si>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</si>
  <si>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</si>
  <si>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</si>
  <si>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</si>
  <si>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</si>
  <si>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</si>
  <si>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</si>
  <si>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</si>
  <si>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</si>
  <si>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</si>
  <si>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</si>
  <si>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</si>
  <si>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</si>
  <si>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</si>
  <si>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</si>
  <si>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</si>
  <si>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</si>
  <si>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</si>
  <si>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</si>
  <si>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</si>
  <si>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</si>
  <si>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</si>
  <si>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</si>
  <si>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</si>
  <si>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</si>
  <si>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</si>
  <si>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</si>
  <si>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</si>
  <si>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</si>
  <si>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</si>
  <si>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</si>
  <si>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</si>
  <si>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</si>
  <si>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</si>
  <si>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</si>
  <si>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</si>
  <si>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</si>
  <si>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</si>
  <si>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</si>
  <si>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</si>
  <si>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</si>
  <si>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</si>
  <si>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</si>
  <si>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</si>
  <si>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</si>
  <si>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</si>
  <si>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</si>
  <si>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</si>
  <si>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</si>
  <si>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</si>
  <si>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</si>
  <si>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</si>
  <si>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</si>
  <si>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</si>
  <si>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</si>
  <si>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</si>
  <si>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</si>
  <si>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</si>
  <si>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</si>
  <si>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</si>
  <si>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</si>
  <si>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</si>
  <si>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</si>
  <si>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</si>
  <si>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</si>
  <si>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</si>
  <si>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</si>
  <si>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</si>
  <si>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</si>
  <si>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</si>
  <si>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</si>
  <si>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</si>
  <si>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</si>
  <si>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</si>
  <si>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</si>
  <si>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</si>
  <si>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</si>
  <si>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</si>
  <si>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</si>
  <si>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</si>
  <si>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</si>
  <si>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</si>
  <si>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</si>
  <si>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</si>
  <si>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</si>
  <si>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</si>
  <si>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</si>
  <si>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</si>
  <si>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</si>
  <si>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</si>
  <si>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</si>
  <si>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</si>
  <si>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</si>
  <si>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</si>
  <si>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</si>
  <si>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</si>
  <si>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</si>
  <si>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</si>
  <si>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</si>
  <si>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</si>
  <si>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</si>
  <si>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</si>
  <si>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</si>
  <si>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</si>
  <si>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</si>
  <si>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</si>
  <si>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</si>
  <si>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</si>
  <si>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</si>
  <si>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</si>
  <si>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</si>
  <si>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</si>
  <si>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</si>
  <si>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</si>
  <si>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</si>
  <si>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</si>
  <si>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</si>
  <si>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</si>
  <si>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</si>
  <si>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</si>
  <si>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</si>
  <si>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</si>
  <si>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</si>
  <si>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</si>
  <si>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</si>
  <si>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</si>
  <si>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</si>
  <si>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</si>
  <si>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</si>
  <si>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</si>
  <si>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</si>
  <si>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</si>
  <si>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</si>
  <si>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</si>
  <si>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</si>
  <si>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</si>
  <si>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</si>
  <si>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</si>
  <si>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</si>
  <si>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</si>
  <si>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</si>
  <si>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</si>
  <si>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</si>
  <si>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</si>
  <si>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</si>
  <si>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</si>
  <si>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</si>
  <si>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</si>
  <si>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</si>
  <si>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</si>
  <si>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</si>
  <si>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</si>
  <si>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</si>
  <si>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</si>
  <si>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</si>
  <si>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</si>
  <si>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</si>
  <si>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</si>
  <si>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</si>
  <si>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</si>
  <si>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</si>
  <si>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</si>
  <si>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</si>
  <si>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</si>
  <si>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</si>
  <si>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</si>
  <si>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</si>
  <si>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</si>
  <si>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</si>
  <si>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</si>
  <si>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</si>
  <si>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</si>
  <si>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</si>
  <si>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</si>
  <si>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</si>
  <si>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</si>
  <si>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</si>
  <si>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</si>
  <si>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</si>
  <si>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</si>
  <si>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</si>
  <si>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</si>
  <si>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</si>
  <si>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</si>
  <si>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</si>
  <si>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</si>
  <si>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</si>
  <si>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</si>
  <si>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</si>
  <si>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</si>
  <si>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</si>
  <si>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</si>
  <si>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</si>
  <si>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</si>
  <si>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</si>
  <si>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</si>
  <si>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</si>
  <si>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</si>
  <si>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</si>
  <si>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</si>
  <si>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</si>
  <si>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</si>
  <si>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</si>
  <si>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</si>
  <si>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</si>
  <si>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</si>
  <si>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</si>
  <si>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</si>
  <si>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</si>
  <si>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</si>
  <si>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</si>
  <si>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</si>
  <si>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</si>
  <si>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</si>
  <si>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</si>
  <si>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</si>
  <si>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</si>
  <si>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</si>
  <si>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</si>
  <si>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</si>
  <si>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</si>
  <si>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</si>
  <si>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</si>
  <si>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</si>
  <si>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</si>
  <si>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</si>
  <si>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</si>
  <si>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</si>
  <si>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</si>
  <si>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</si>
  <si>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</si>
  <si>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</si>
  <si>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</si>
  <si>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</si>
  <si>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</si>
  <si>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</si>
  <si>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</si>
  <si>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</si>
  <si>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</si>
  <si>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</si>
  <si>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</si>
  <si>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</si>
  <si>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</si>
  <si>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</si>
  <si>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</si>
  <si>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</si>
  <si>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</si>
  <si>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</si>
  <si>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</si>
  <si>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</si>
  <si>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</si>
  <si>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</si>
  <si>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</si>
  <si>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</si>
  <si>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</si>
  <si>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</si>
  <si>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</si>
  <si>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</si>
  <si>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</si>
  <si>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</si>
  <si>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</si>
  <si>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</si>
  <si>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</si>
  <si>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</si>
  <si>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</si>
  <si>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</si>
  <si>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</si>
  <si>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</si>
  <si>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</si>
  <si>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</si>
  <si>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</si>
  <si>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</si>
  <si>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</si>
  <si>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</si>
  <si>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</si>
  <si>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</si>
  <si>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</si>
  <si>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</si>
  <si>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</si>
  <si>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</si>
  <si>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</si>
  <si>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</si>
  <si>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</si>
  <si>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</si>
  <si>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</si>
  <si>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</si>
  <si>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</si>
  <si>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</si>
  <si>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</si>
  <si>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</si>
  <si>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</si>
  <si>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</si>
  <si>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</si>
  <si>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</si>
  <si>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</si>
  <si>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</si>
  <si>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</si>
  <si>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</si>
  <si>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</si>
  <si>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</si>
  <si>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</si>
  <si>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</si>
  <si>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</si>
  <si>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</si>
  <si>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</si>
  <si>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</si>
  <si>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</si>
  <si>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</si>
  <si>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</si>
  <si>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</si>
  <si>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</si>
  <si>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</si>
  <si>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</si>
  <si>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</si>
  <si>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</si>
  <si>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</si>
  <si>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</si>
  <si>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</si>
  <si>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</si>
  <si>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</si>
  <si>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</si>
  <si>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</si>
  <si>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</si>
  <si>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</si>
  <si>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</si>
  <si>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</si>
  <si>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</si>
  <si>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</si>
  <si>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</si>
  <si>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</si>
  <si>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</si>
  <si>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</si>
  <si>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</si>
  <si>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</si>
  <si>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</si>
  <si>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</si>
  <si>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</si>
  <si>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</si>
  <si>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</si>
  <si>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</si>
  <si>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</si>
  <si>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</si>
  <si>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</si>
  <si>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</si>
  <si>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</si>
  <si>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</si>
  <si>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</si>
  <si>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</si>
  <si>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</si>
  <si>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</si>
  <si>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</si>
  <si>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</si>
  <si>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</si>
  <si>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</si>
  <si>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</si>
  <si>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</si>
  <si>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</si>
  <si>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</si>
  <si>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</si>
  <si>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</si>
  <si>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</si>
  <si>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</si>
  <si>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</si>
  <si>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</si>
  <si>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</si>
  <si>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</si>
  <si>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</si>
  <si>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</si>
  <si>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</si>
  <si>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</si>
  <si>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</si>
  <si>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</si>
  <si>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</si>
  <si>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</si>
  <si>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</si>
  <si>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</si>
  <si>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</si>
  <si>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</si>
  <si>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</si>
  <si>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</si>
  <si>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</si>
  <si>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</si>
  <si>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</si>
  <si>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</si>
  <si>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</si>
  <si>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</si>
  <si>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</si>
  <si>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</si>
  <si>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</si>
  <si>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</si>
  <si>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</si>
  <si>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</si>
  <si>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</si>
  <si>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</si>
  <si>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</si>
  <si>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</si>
  <si>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</si>
  <si>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</si>
  <si>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</si>
  <si>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</si>
  <si>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</si>
  <si>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</si>
  <si>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</si>
  <si>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</si>
  <si>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</si>
  <si>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</si>
  <si>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</si>
  <si>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</si>
  <si>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</si>
  <si>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</si>
  <si>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</si>
  <si>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</si>
  <si>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</si>
  <si>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</si>
  <si>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</si>
  <si>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</si>
  <si>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</si>
  <si>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</si>
  <si>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</si>
  <si>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</si>
  <si>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</si>
  <si>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</si>
  <si>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</si>
  <si>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</si>
  <si>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</si>
  <si>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</si>
  <si>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</si>
  <si>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</si>
  <si>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</si>
  <si>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</si>
  <si>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</si>
  <si>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</si>
  <si>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</si>
  <si>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</si>
  <si>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</si>
  <si>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</si>
  <si>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</si>
  <si>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</si>
  <si>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</si>
  <si>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</si>
  <si>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</si>
  <si>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</si>
  <si>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</si>
  <si>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</si>
  <si>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</si>
  <si>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</si>
  <si>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</si>
  <si>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</si>
  <si>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</si>
  <si>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</si>
  <si>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</si>
  <si>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</si>
  <si>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</si>
  <si>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</si>
  <si>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</si>
  <si>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</si>
  <si>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</si>
  <si>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</si>
  <si>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</si>
  <si>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</si>
  <si>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</si>
  <si>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</si>
  <si>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</si>
  <si>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</si>
  <si>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</si>
  <si>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</si>
  <si>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</si>
  <si>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</si>
  <si>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</si>
  <si>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</si>
  <si>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</si>
  <si>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</si>
  <si>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</si>
  <si>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</si>
  <si>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</si>
  <si>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</si>
  <si>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</si>
  <si>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</si>
  <si>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</si>
  <si>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</si>
  <si>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</si>
  <si>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</si>
  <si>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</si>
  <si>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</si>
  <si>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</si>
  <si>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</si>
  <si>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</si>
  <si>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</si>
  <si>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</si>
  <si>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</si>
  <si>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</si>
  <si>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</si>
  <si>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</si>
  <si>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</si>
  <si>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</si>
  <si>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</si>
  <si>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</si>
  <si>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</si>
  <si>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</si>
  <si>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</si>
  <si>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</si>
  <si>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</si>
  <si>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</si>
  <si>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</si>
  <si>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</si>
  <si>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</si>
  <si>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</si>
  <si>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</si>
  <si>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</si>
  <si>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</si>
  <si>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</si>
  <si>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</si>
  <si>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</si>
  <si>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</si>
  <si>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</si>
  <si>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</si>
  <si>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</si>
  <si>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</si>
  <si>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</si>
  <si>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</si>
  <si>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</si>
  <si>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</si>
  <si>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</si>
  <si>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</si>
  <si>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</si>
  <si>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</si>
  <si>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</si>
  <si>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</si>
  <si>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</si>
  <si>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</si>
  <si>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</si>
  <si>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</si>
  <si>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</si>
  <si>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</si>
  <si>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</si>
  <si>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</si>
  <si>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</si>
  <si>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</si>
  <si>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</si>
  <si>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</si>
  <si>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</si>
  <si>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</si>
  <si>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</si>
  <si>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</si>
  <si>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</si>
  <si>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</si>
  <si>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</si>
  <si>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</si>
  <si>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</si>
  <si>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</si>
  <si>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</si>
  <si>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</si>
  <si>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</si>
  <si>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</si>
  <si>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</si>
  <si>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</si>
  <si>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</si>
  <si>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</si>
  <si>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</si>
  <si>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</si>
  <si>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</si>
  <si>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</si>
  <si>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</si>
  <si>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</si>
  <si>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</si>
  <si>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</si>
  <si>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</si>
  <si>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</si>
  <si>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</si>
  <si>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</si>
  <si>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</si>
  <si>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</si>
  <si>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</si>
  <si>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</si>
  <si>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</si>
  <si>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</si>
  <si>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</si>
  <si>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</si>
  <si>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</si>
  <si>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</si>
  <si>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</si>
  <si>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</si>
  <si>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</si>
  <si>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</si>
  <si>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</si>
  <si>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</si>
  <si>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</si>
  <si>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</si>
  <si>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</si>
  <si>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</si>
  <si>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</si>
  <si>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</si>
  <si>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</si>
  <si>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</si>
  <si>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</si>
  <si>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</si>
  <si>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</si>
  <si>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</si>
  <si>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</si>
  <si>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</si>
  <si>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</si>
  <si>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</si>
  <si>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</si>
  <si>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</si>
  <si>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</si>
  <si>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</si>
  <si>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</si>
  <si>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</si>
  <si>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</si>
  <si>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</si>
  <si>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</si>
  <si>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</si>
  <si>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</si>
  <si>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</si>
  <si>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</si>
  <si>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</si>
  <si>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</si>
  <si>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</si>
  <si>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</si>
  <si>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</si>
  <si>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</si>
  <si>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</si>
  <si>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</si>
  <si>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</si>
  <si>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</si>
  <si>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</si>
  <si>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</si>
  <si>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</si>
  <si>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</si>
  <si>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</si>
  <si>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</si>
  <si>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</si>
  <si>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</si>
  <si>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</si>
  <si>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</si>
  <si>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</si>
  <si>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</si>
  <si>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</si>
  <si>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</si>
  <si>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</si>
  <si>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</si>
  <si>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</si>
  <si>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</si>
  <si>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</si>
  <si>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</si>
  <si>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</si>
  <si>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</si>
  <si>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</si>
  <si>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</si>
  <si>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</si>
  <si>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</si>
  <si>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</si>
  <si>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</si>
  <si>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</si>
  <si>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</si>
  <si>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</si>
  <si>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</si>
  <si>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</si>
  <si>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</si>
  <si>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</si>
  <si>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</si>
  <si>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</si>
  <si>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</si>
  <si>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</si>
  <si>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</si>
  <si>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</si>
  <si>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</si>
  <si>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</si>
  <si>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</si>
  <si>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</si>
  <si>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</si>
  <si>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</si>
  <si>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</si>
  <si>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</si>
  <si>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</si>
  <si>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</si>
  <si>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</si>
  <si>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</si>
  <si>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</si>
  <si>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</si>
  <si>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</si>
  <si>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</si>
  <si>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</si>
  <si>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</si>
  <si>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</si>
  <si>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</si>
  <si>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</si>
  <si>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</si>
  <si>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</si>
  <si>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</si>
  <si>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</si>
  <si>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</si>
  <si>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</si>
  <si>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</si>
  <si>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</si>
  <si>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</si>
  <si>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</si>
  <si>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</si>
  <si>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</si>
  <si>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</si>
  <si>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</si>
  <si>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</si>
  <si>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</si>
  <si>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</si>
  <si>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</si>
  <si>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</si>
  <si>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</si>
  <si>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</si>
  <si>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</si>
  <si>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</si>
  <si>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</si>
  <si>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</si>
  <si>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</si>
  <si>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</si>
  <si>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</si>
  <si>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</si>
  <si>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</si>
  <si>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</si>
  <si>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</si>
  <si>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</si>
  <si>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</si>
  <si>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</si>
  <si>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</si>
  <si>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</si>
  <si>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</si>
  <si>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</si>
  <si>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</si>
  <si>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</si>
  <si>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</si>
  <si>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</si>
  <si>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</si>
  <si>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</si>
  <si>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</si>
  <si>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</si>
  <si>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</si>
  <si>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</si>
  <si>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</si>
  <si>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</si>
  <si>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</si>
  <si>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</si>
  <si>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</si>
  <si>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</si>
  <si>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</si>
  <si>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</si>
  <si>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</si>
  <si>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</si>
  <si>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</si>
  <si>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</si>
  <si>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</si>
  <si>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</si>
  <si>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</si>
  <si>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</si>
  <si>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</si>
  <si>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</si>
  <si>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</si>
  <si>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</si>
  <si>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</si>
  <si>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</si>
  <si>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</si>
  <si>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</si>
  <si>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</si>
  <si>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</si>
  <si>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</si>
  <si>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</si>
  <si>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</si>
  <si>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</si>
  <si>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</si>
  <si>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</si>
  <si>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</si>
  <si>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</si>
  <si>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</si>
  <si>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</si>
  <si>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</si>
  <si>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</si>
  <si>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</si>
  <si>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</si>
  <si>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</si>
  <si>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</si>
  <si>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</si>
  <si>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</si>
  <si>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</si>
  <si>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</si>
  <si>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</si>
  <si>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</si>
  <si>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</si>
  <si>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</si>
  <si>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</si>
  <si>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</si>
  <si>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</si>
  <si>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</si>
  <si>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</si>
  <si>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</si>
  <si>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</si>
  <si>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</si>
  <si>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</si>
  <si>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</si>
  <si>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</si>
  <si>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</si>
  <si>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</si>
  <si>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</si>
  <si>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</si>
  <si>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</si>
  <si>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</si>
  <si>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</si>
  <si>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</si>
  <si>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</si>
  <si>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</si>
  <si>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</si>
  <si>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</si>
  <si>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</si>
  <si>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</si>
  <si>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</si>
  <si>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</si>
  <si>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</si>
  <si>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</si>
  <si>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</si>
  <si>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</si>
  <si>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</si>
  <si>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</si>
  <si>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</si>
  <si>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</si>
  <si>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</si>
  <si>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</si>
  <si>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</si>
  <si>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</si>
  <si>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</si>
  <si>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</si>
  <si>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</si>
  <si>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</si>
  <si>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</si>
  <si>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</si>
  <si>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</si>
  <si>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</si>
  <si>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</si>
  <si>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</si>
  <si>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</si>
  <si>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</si>
  <si>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</si>
  <si>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</si>
  <si>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</si>
  <si>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</si>
  <si>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</si>
  <si>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</si>
  <si>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</si>
  <si>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</si>
  <si>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</si>
  <si>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</si>
  <si>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</si>
  <si>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</si>
  <si>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</si>
  <si>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</si>
  <si>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</si>
  <si>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</si>
  <si>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</si>
  <si>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</si>
  <si>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</si>
  <si>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</si>
  <si>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</si>
  <si>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</si>
  <si>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</si>
  <si>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</si>
  <si>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</si>
  <si>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</si>
  <si>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</si>
  <si>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</si>
  <si>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</si>
  <si>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</si>
  <si>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</si>
  <si>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</si>
  <si>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</si>
  <si>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</si>
  <si>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</si>
  <si>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</si>
  <si>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</si>
  <si>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</si>
  <si>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</si>
  <si>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</si>
  <si>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</si>
  <si>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</si>
  <si>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</si>
  <si>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</si>
  <si>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</si>
  <si>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</si>
  <si>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</si>
  <si>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</si>
  <si>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</si>
  <si>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</si>
  <si>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</si>
  <si>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</si>
  <si>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</si>
  <si>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</si>
  <si>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</si>
  <si>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</si>
  <si>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</si>
  <si>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</si>
  <si>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</si>
  <si>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</si>
  <si>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</si>
  <si>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</si>
  <si>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</si>
  <si>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</si>
  <si>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</si>
  <si>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</si>
  <si>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</si>
  <si>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</si>
  <si>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</si>
  <si>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</si>
  <si>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</si>
  <si>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</si>
  <si>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</si>
  <si>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</si>
  <si>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</si>
  <si>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</si>
  <si>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</si>
  <si>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</si>
  <si>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</si>
  <si>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</si>
  <si>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</si>
  <si>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</si>
  <si>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</si>
  <si>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</si>
  <si>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</si>
  <si>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</si>
  <si>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</si>
  <si>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</si>
  <si>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</si>
  <si>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</si>
  <si>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</si>
  <si>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</si>
  <si>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</si>
  <si>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</si>
  <si>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</si>
  <si>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</si>
  <si>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</si>
  <si>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</si>
  <si>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</si>
  <si>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</si>
  <si>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</si>
  <si>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</si>
  <si>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</si>
  <si>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</si>
  <si>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</si>
  <si>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</si>
  <si>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</si>
  <si>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</si>
  <si>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</si>
  <si>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</si>
  <si>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</si>
  <si>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</si>
  <si>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</si>
  <si>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</si>
  <si>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</si>
  <si>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</si>
  <si>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</si>
  <si>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</si>
  <si>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</si>
  <si>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</si>
  <si>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</si>
  <si>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</si>
  <si>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</si>
  <si>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</si>
  <si>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</si>
  <si>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</si>
  <si>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</si>
  <si>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</si>
  <si>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</si>
  <si>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</si>
  <si>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</si>
  <si>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</si>
  <si>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</si>
  <si>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</si>
  <si>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</si>
  <si>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</si>
  <si>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</si>
  <si>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</si>
  <si>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</si>
  <si>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</si>
  <si>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</si>
  <si>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</si>
  <si>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</si>
  <si>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</si>
  <si>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</si>
  <si>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</si>
  <si>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</si>
  <si>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</si>
  <si>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</si>
  <si>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</si>
  <si>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</si>
  <si>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</si>
  <si>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</si>
  <si>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</si>
  <si>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</si>
  <si>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</si>
  <si>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</si>
  <si>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</si>
  <si>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</si>
  <si>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</si>
  <si>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</si>
  <si>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</si>
  <si>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</si>
  <si>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</si>
  <si>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</si>
  <si>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</si>
  <si>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</si>
  <si>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</si>
  <si>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</si>
  <si>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</si>
  <si>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</si>
  <si>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</si>
  <si>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</si>
  <si>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</si>
  <si>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</si>
  <si>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</si>
  <si>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</si>
  <si>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</si>
  <si>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</si>
  <si>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</si>
  <si>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</si>
  <si>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</si>
  <si>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</si>
  <si>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</si>
  <si>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</si>
  <si>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</si>
  <si>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</si>
  <si>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</si>
  <si>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</si>
  <si>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</si>
  <si>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</si>
  <si>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</si>
  <si>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</si>
  <si>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</si>
  <si>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</si>
  <si>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</si>
  <si>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</si>
  <si>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</si>
  <si>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</si>
  <si>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</si>
  <si>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</si>
  <si>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</si>
  <si>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</si>
  <si>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</si>
  <si>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</si>
  <si>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</si>
  <si>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</si>
  <si>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</si>
  <si>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</si>
  <si>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</si>
  <si>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</si>
  <si>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</si>
  <si>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</si>
  <si>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</si>
  <si>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</si>
  <si>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</si>
  <si>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</si>
  <si>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</si>
  <si>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</si>
  <si>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</si>
  <si>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</si>
  <si>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</si>
  <si>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</si>
  <si>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</si>
  <si>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</si>
  <si>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</si>
  <si>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</si>
  <si>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</si>
  <si>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</si>
  <si>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</si>
  <si>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</si>
  <si>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</si>
  <si>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</si>
  <si>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</si>
  <si>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</si>
  <si>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</si>
  <si>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</si>
  <si>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</si>
  <si>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</si>
  <si>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</si>
  <si>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</si>
  <si>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</si>
  <si>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</si>
  <si>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</si>
  <si>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</si>
  <si>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</si>
  <si>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</si>
  <si>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</si>
  <si>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</si>
  <si>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</si>
  <si>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</si>
  <si>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</si>
  <si>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</si>
  <si>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</si>
  <si>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</si>
  <si>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</si>
  <si>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</si>
  <si>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</si>
  <si>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</si>
  <si>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</si>
  <si>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</si>
  <si>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</si>
  <si>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</si>
  <si>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</si>
  <si>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</si>
  <si>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</si>
  <si>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</si>
  <si>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</si>
  <si>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</si>
  <si>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</si>
  <si>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</si>
  <si>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</si>
  <si>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</si>
  <si>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</si>
  <si>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</si>
  <si>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</si>
  <si>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</si>
  <si>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</si>
  <si>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</si>
  <si>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</si>
  <si>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</si>
  <si>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</si>
  <si>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</si>
  <si>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</si>
  <si>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</si>
  <si>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</si>
  <si>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</si>
  <si>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</si>
  <si>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</si>
  <si>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</si>
  <si>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</si>
  <si>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</si>
  <si>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</si>
  <si>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</si>
  <si>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</si>
  <si>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</si>
  <si>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</si>
  <si>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</si>
  <si>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</si>
  <si>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</si>
  <si>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</si>
  <si>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</si>
  <si>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</si>
  <si>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</si>
  <si>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</si>
  <si>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</si>
  <si>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</si>
  <si>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</si>
  <si>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</si>
  <si>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</si>
  <si>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</si>
  <si>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</si>
  <si>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</si>
  <si>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</si>
  <si>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</si>
  <si>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</si>
  <si>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</si>
  <si>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</si>
  <si>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</si>
  <si>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</si>
  <si>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</si>
  <si>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</si>
  <si>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</si>
  <si>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</si>
  <si>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</si>
  <si>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</si>
  <si>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</si>
  <si>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</si>
  <si>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</si>
  <si>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</si>
  <si>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</si>
  <si>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</si>
  <si>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</si>
  <si>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</si>
  <si>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</si>
  <si>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</si>
  <si>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</si>
  <si>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</si>
  <si>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</si>
  <si>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</si>
  <si>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</si>
  <si>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</si>
  <si>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</si>
  <si>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</si>
  <si>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</si>
  <si>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</si>
  <si>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</si>
  <si>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</si>
  <si>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</si>
  <si>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</si>
  <si>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</si>
  <si>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</si>
  <si>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</si>
  <si>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</si>
  <si>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</si>
  <si>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</si>
  <si>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</si>
  <si>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</si>
  <si>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</si>
  <si>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</si>
  <si>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</si>
  <si>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</si>
  <si>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</si>
  <si>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</si>
  <si>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</si>
  <si>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</si>
  <si>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</si>
  <si>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</si>
  <si>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</si>
  <si>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</si>
  <si>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</si>
  <si>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</si>
  <si>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</si>
  <si>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</si>
  <si>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</si>
  <si>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</si>
  <si>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</si>
  <si>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</si>
  <si>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</si>
  <si>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</si>
  <si>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</si>
  <si>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</si>
  <si>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</si>
  <si>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</si>
  <si>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</si>
  <si>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</si>
  <si>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</si>
  <si>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</si>
  <si>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</si>
  <si>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</si>
  <si>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</si>
  <si>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</si>
  <si>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</si>
  <si>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</si>
  <si>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</si>
  <si>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</si>
  <si>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</si>
  <si>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</si>
  <si>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</si>
  <si>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</si>
  <si>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</si>
  <si>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</si>
  <si>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</si>
  <si>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</si>
  <si>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</si>
  <si>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</si>
  <si>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</si>
  <si>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</si>
  <si>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</si>
  <si>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</si>
  <si>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</si>
  <si>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</si>
  <si>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</si>
  <si>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</si>
  <si>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</si>
  <si>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</si>
  <si>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</si>
  <si>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</si>
  <si>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</si>
  <si>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</si>
  <si>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</si>
  <si>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</si>
  <si>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</si>
  <si>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</si>
  <si>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</si>
  <si>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</si>
  <si>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</si>
  <si>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</si>
  <si>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</si>
  <si>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</si>
  <si>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</si>
  <si>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</si>
  <si>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</si>
  <si>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</si>
  <si>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</si>
  <si>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</si>
  <si>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</si>
  <si>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</si>
  <si>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</si>
  <si>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</si>
  <si>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</si>
  <si>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</si>
  <si>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</si>
  <si>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</si>
  <si>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</si>
  <si>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</si>
  <si>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</si>
  <si>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</si>
  <si>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</si>
  <si>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</si>
  <si>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</si>
  <si>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</si>
  <si>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</si>
  <si>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</si>
  <si>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</si>
  <si>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</si>
  <si>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</si>
  <si>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</si>
  <si>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</si>
  <si>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</si>
  <si>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</si>
  <si>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</si>
  <si>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</si>
  <si>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</si>
  <si>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</si>
  <si>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</si>
  <si>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</si>
  <si>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</si>
  <si>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</si>
  <si>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</si>
  <si>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</si>
  <si>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</si>
  <si>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</si>
  <si>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</si>
  <si>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</si>
  <si>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</si>
  <si>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</si>
  <si>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</si>
  <si>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</si>
  <si>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</si>
  <si>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</si>
  <si>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</si>
  <si>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</si>
  <si>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</si>
  <si>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</si>
  <si>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</si>
  <si>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</si>
  <si>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</si>
  <si>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</si>
  <si>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</si>
  <si>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</si>
  <si>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</si>
  <si>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</si>
  <si>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</si>
  <si>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</si>
  <si>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</si>
  <si>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</si>
  <si>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</si>
  <si>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</si>
  <si>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</si>
  <si>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</si>
  <si>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</si>
  <si>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</si>
  <si>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</si>
  <si>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</si>
  <si>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</si>
  <si>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</si>
  <si>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</si>
  <si>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</si>
  <si>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</si>
  <si>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</si>
  <si>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</si>
  <si>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</si>
  <si>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</si>
  <si>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</si>
  <si>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</si>
  <si>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</si>
  <si>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</si>
  <si>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</si>
  <si>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</si>
  <si>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</si>
  <si>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</si>
  <si>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</si>
  <si>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</si>
  <si>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</si>
  <si>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</si>
  <si>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</si>
  <si>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</si>
  <si>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</si>
  <si>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</si>
  <si>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</si>
  <si>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</si>
  <si>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</si>
  <si>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</si>
  <si>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</si>
  <si>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</si>
  <si>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</si>
  <si>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</si>
  <si>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</si>
  <si>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</si>
  <si>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</si>
  <si>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</si>
  <si>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</si>
  <si>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</si>
  <si>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</si>
  <si>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</si>
  <si>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</si>
  <si>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</si>
  <si>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</si>
  <si>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</si>
  <si>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</si>
  <si>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</si>
  <si>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</si>
  <si>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</si>
  <si>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</si>
  <si>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</si>
  <si>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</si>
  <si>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</si>
  <si>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</si>
  <si>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</si>
  <si>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</si>
  <si>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</si>
  <si>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</si>
  <si>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</si>
  <si>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</si>
  <si>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</si>
  <si>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</si>
  <si>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</si>
  <si>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</si>
  <si>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</si>
  <si>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</si>
  <si>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</si>
  <si>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</si>
  <si>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</si>
  <si>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</si>
  <si>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</si>
  <si>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</si>
  <si>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</si>
  <si>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</si>
  <si>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</si>
  <si>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</si>
  <si>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</si>
  <si>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</si>
  <si>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</si>
  <si>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</si>
  <si>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</si>
  <si>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</si>
  <si>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</si>
  <si>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</si>
  <si>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</si>
  <si>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</si>
  <si>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</si>
  <si>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</si>
  <si>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</si>
  <si>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</si>
  <si>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</si>
  <si>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</si>
  <si>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</si>
  <si>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</si>
  <si>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</si>
  <si>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</si>
  <si>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</si>
  <si>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</si>
  <si>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</si>
  <si>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</si>
  <si>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</si>
  <si>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</si>
  <si>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</si>
  <si>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</si>
  <si>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</si>
  <si>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</si>
  <si>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</si>
  <si>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</si>
  <si>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</si>
  <si>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</si>
  <si>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</si>
  <si>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</si>
  <si>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</si>
  <si>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</si>
  <si>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</si>
  <si>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</si>
  <si>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</si>
  <si>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</si>
  <si>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</si>
  <si>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</si>
  <si>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</si>
  <si>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</si>
  <si>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</si>
  <si>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</si>
  <si>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</si>
  <si>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</si>
  <si>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</si>
  <si>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</si>
  <si>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</si>
  <si>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</si>
  <si>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</si>
  <si>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</si>
  <si>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</si>
  <si>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</si>
  <si>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</si>
  <si>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</si>
  <si>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</si>
  <si>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</si>
  <si>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</si>
  <si>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</si>
  <si>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</si>
  <si>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</si>
  <si>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</si>
  <si>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</si>
  <si>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</si>
  <si>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</si>
  <si>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</si>
  <si>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</si>
  <si>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</si>
  <si>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</si>
  <si>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</si>
  <si>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</si>
  <si>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</si>
  <si>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</si>
  <si>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</si>
  <si>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</si>
  <si>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</si>
  <si>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</si>
  <si>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</si>
  <si>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</si>
  <si>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</si>
  <si>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</si>
  <si>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</si>
  <si>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</si>
  <si>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</si>
  <si>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</si>
  <si>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</si>
  <si>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</si>
  <si>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</si>
  <si>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</si>
  <si>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</si>
  <si>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</si>
  <si>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</si>
  <si>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</si>
  <si>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</si>
  <si>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</si>
  <si>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</si>
  <si>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</si>
  <si>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</si>
  <si>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</si>
  <si>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</si>
  <si>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</si>
  <si>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</si>
  <si>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</si>
  <si>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</si>
  <si>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</si>
  <si>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</si>
  <si>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</si>
  <si>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</si>
  <si>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</si>
  <si>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</si>
  <si>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</si>
  <si>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</si>
  <si>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</si>
  <si>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</si>
  <si>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</si>
  <si>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</si>
  <si>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</si>
  <si>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</si>
  <si>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</si>
  <si>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</si>
  <si>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</si>
  <si>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</si>
  <si>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</si>
  <si>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</si>
  <si>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</si>
  <si>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</si>
  <si>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</si>
  <si>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</si>
  <si>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</si>
  <si>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</si>
  <si>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</si>
  <si>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</si>
  <si>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</si>
  <si>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</si>
  <si>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</si>
  <si>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</si>
  <si>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</si>
  <si>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</si>
  <si>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</si>
  <si>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</si>
  <si>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</si>
  <si>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</si>
  <si>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</si>
  <si>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</si>
  <si>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</si>
  <si>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</si>
  <si>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</si>
  <si>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</si>
  <si>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</si>
  <si>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</si>
  <si>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</si>
  <si>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</si>
  <si>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</si>
  <si>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</si>
  <si>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</si>
  <si>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</si>
  <si>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</si>
  <si>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</si>
  <si>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</si>
  <si>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</si>
  <si>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</si>
  <si>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</si>
  <si>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</si>
  <si>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</si>
  <si>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</si>
  <si>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</si>
  <si>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</si>
  <si>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</si>
  <si>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</si>
  <si>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</si>
  <si>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</si>
  <si>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</si>
  <si>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</si>
  <si>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</si>
  <si>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</si>
  <si>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</si>
  <si>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</si>
  <si>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</si>
  <si>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</si>
  <si>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</si>
  <si>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</si>
  <si>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</si>
  <si>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</si>
  <si>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</si>
  <si>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</si>
  <si>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</si>
  <si>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</si>
  <si>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</si>
  <si>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</si>
  <si>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</si>
  <si>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</si>
  <si>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</si>
  <si>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</si>
  <si>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</si>
  <si>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</si>
  <si>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</si>
  <si>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</si>
  <si>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</si>
  <si>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</si>
  <si>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</si>
  <si>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</si>
  <si>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</si>
  <si>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</si>
  <si>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</si>
  <si>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</si>
  <si>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</si>
  <si>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</si>
  <si>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</si>
  <si>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</si>
  <si>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</si>
  <si>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</si>
  <si>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</si>
  <si>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</si>
  <si>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</si>
  <si>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</si>
  <si>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</si>
  <si>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</si>
  <si>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</si>
  <si>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</si>
  <si>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</si>
  <si>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</si>
  <si>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</si>
  <si>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</si>
  <si>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</si>
  <si>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</si>
  <si>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</si>
  <si>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</si>
  <si>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</si>
  <si>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</si>
  <si>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</si>
  <si>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</si>
  <si>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</si>
  <si>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</si>
  <si>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</si>
  <si>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</si>
  <si>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</si>
  <si>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</si>
  <si>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</si>
  <si>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</si>
  <si>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</si>
  <si>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</si>
  <si>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</si>
  <si>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</si>
  <si>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</si>
  <si>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</si>
  <si>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</si>
  <si>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</si>
  <si>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</si>
  <si>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</si>
  <si>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</si>
  <si>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</si>
  <si>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</si>
  <si>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</si>
  <si>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</si>
  <si>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</si>
  <si>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</si>
  <si>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</si>
  <si>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</si>
  <si>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</si>
  <si>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</si>
  <si>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</si>
  <si>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</si>
  <si>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</si>
  <si>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</si>
  <si>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</si>
  <si>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</si>
  <si>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</si>
  <si>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</si>
  <si>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</si>
  <si>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</si>
  <si>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</si>
  <si>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</si>
  <si>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</si>
  <si>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</si>
  <si>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</si>
  <si>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</si>
  <si>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</si>
  <si>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</si>
  <si>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</si>
  <si>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</si>
  <si>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</si>
  <si>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</si>
  <si>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</si>
  <si>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</si>
  <si>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</si>
  <si>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</si>
  <si>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</si>
  <si>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</si>
  <si>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</si>
  <si>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</si>
  <si>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</si>
  <si>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</si>
  <si>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</si>
  <si>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</si>
  <si>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</si>
  <si>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</si>
  <si>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</si>
  <si>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</si>
  <si>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</si>
  <si>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</si>
  <si>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</si>
  <si>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</si>
  <si>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</si>
  <si>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</si>
  <si>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</si>
  <si>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</si>
  <si>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</si>
  <si>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</si>
  <si>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</si>
  <si>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</si>
  <si>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</si>
  <si>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</si>
  <si>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</si>
  <si>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</si>
  <si>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</si>
  <si>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</si>
  <si>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</si>
  <si>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</si>
  <si>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</si>
  <si>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</si>
  <si>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</si>
  <si>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</si>
  <si>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</si>
  <si>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</si>
  <si>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</si>
  <si>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</si>
  <si>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</si>
  <si>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</si>
  <si>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</si>
  <si>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</si>
  <si>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</si>
  <si>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</si>
  <si>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</si>
  <si>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</si>
  <si>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</si>
  <si>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</si>
  <si>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</si>
  <si>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</si>
  <si>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</si>
  <si>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</si>
  <si>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</si>
  <si>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</si>
  <si>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</si>
  <si>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</si>
  <si>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</si>
  <si>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</si>
  <si>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</si>
  <si>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</si>
  <si>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</si>
  <si>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</si>
  <si>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</si>
  <si>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</si>
  <si>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</si>
  <si>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</si>
  <si>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</si>
  <si>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</si>
  <si>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</si>
  <si>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</si>
  <si>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</si>
  <si>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</si>
  <si>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</si>
  <si>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</si>
  <si>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</si>
  <si>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</si>
  <si>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</si>
  <si>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</si>
  <si>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</si>
  <si>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</si>
  <si>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</si>
  <si>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</si>
  <si>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</si>
  <si>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</si>
  <si>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</si>
  <si>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</si>
  <si>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</si>
  <si>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</si>
  <si>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</si>
  <si>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</si>
  <si>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</si>
  <si>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</si>
  <si>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</si>
  <si>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</si>
  <si>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</si>
  <si>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</si>
  <si>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</si>
  <si>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</si>
  <si>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</si>
  <si>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</si>
  <si>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</si>
  <si>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</si>
  <si>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</si>
  <si>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</si>
  <si>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</si>
  <si>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</si>
  <si>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</si>
  <si>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</si>
  <si>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</si>
  <si>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</si>
  <si>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</si>
  <si>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</si>
  <si>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</si>
  <si>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</si>
  <si>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</si>
  <si>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</si>
  <si>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</si>
  <si>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</si>
  <si>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</si>
  <si>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</si>
  <si>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</si>
  <si>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</si>
  <si>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</si>
  <si>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</si>
  <si>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</si>
  <si>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</si>
  <si>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</si>
  <si>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</si>
  <si>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</si>
  <si>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</si>
  <si>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</si>
  <si>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</si>
  <si>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</si>
  <si>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</si>
  <si>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</si>
  <si>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</si>
  <si>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</si>
  <si>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</si>
  <si>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</si>
  <si>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</si>
  <si>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</si>
  <si>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</si>
  <si>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</si>
  <si>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</si>
  <si>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</si>
  <si>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</si>
  <si>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</si>
  <si>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</si>
  <si>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</si>
  <si>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</si>
  <si>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</si>
  <si>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</si>
  <si>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</si>
  <si>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</si>
  <si>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</si>
  <si>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</si>
  <si>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</si>
  <si>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</si>
  <si>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</si>
  <si>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</si>
  <si>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</si>
  <si>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</si>
  <si>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</si>
  <si>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</si>
  <si>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</si>
  <si>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</si>
  <si>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</si>
  <si>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</si>
  <si>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</si>
  <si>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</si>
  <si>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</si>
  <si>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</si>
  <si>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</si>
  <si>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</si>
  <si>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</si>
  <si>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</si>
  <si>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</si>
  <si>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</si>
  <si>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</si>
  <si>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</si>
  <si>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</si>
  <si>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</si>
  <si>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</si>
  <si>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</si>
  <si>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</si>
  <si>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</si>
  <si>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</si>
  <si>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</si>
  <si>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</si>
  <si>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</si>
  <si>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</si>
  <si>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</si>
  <si>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</si>
  <si>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</si>
  <si>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</si>
  <si>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</si>
  <si>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</si>
  <si>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</si>
  <si>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</si>
  <si>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</si>
  <si>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</si>
  <si>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</si>
  <si>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</si>
  <si>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</si>
  <si>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</si>
  <si>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</si>
  <si>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</si>
  <si>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</si>
  <si>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</si>
  <si>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</si>
  <si>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</si>
  <si>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</si>
  <si>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</si>
  <si>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</si>
  <si>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</si>
  <si>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</si>
  <si>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</si>
  <si>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</si>
  <si>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</si>
  <si>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</si>
  <si>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</si>
  <si>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</si>
  <si>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</si>
  <si>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</si>
  <si>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</si>
  <si>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</si>
  <si>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</si>
  <si>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</si>
  <si>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</si>
  <si>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</si>
  <si>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</si>
  <si>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</si>
  <si>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</si>
  <si>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</si>
  <si>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</si>
  <si>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</si>
  <si>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</si>
  <si>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</si>
  <si>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</si>
  <si>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</si>
  <si>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</si>
  <si>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</si>
  <si>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</si>
  <si>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</si>
  <si>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</si>
  <si>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</si>
  <si>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</si>
  <si>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</si>
  <si>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</si>
  <si>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</si>
  <si>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</si>
  <si>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</si>
  <si>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</si>
  <si>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</si>
  <si>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</si>
  <si>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</si>
  <si>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</si>
  <si>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</si>
  <si>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</si>
  <si>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</si>
  <si>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</si>
  <si>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</si>
  <si>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</si>
  <si>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</si>
  <si>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</si>
  <si>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</si>
  <si>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</si>
  <si>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</si>
  <si>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</si>
  <si>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</si>
  <si>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</si>
  <si>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</si>
  <si>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</si>
  <si>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</si>
  <si>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</si>
  <si>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</si>
  <si>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</si>
  <si>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</si>
  <si>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</si>
  <si>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</si>
  <si>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</si>
  <si>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</si>
  <si>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</si>
  <si>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</si>
  <si>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</si>
  <si>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</si>
  <si>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</si>
  <si>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</si>
  <si>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</si>
  <si>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</si>
  <si>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</si>
  <si>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</si>
  <si>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</si>
  <si>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</si>
  <si>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</si>
  <si>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</si>
  <si>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</si>
  <si>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</si>
  <si>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</si>
  <si>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</si>
  <si>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</si>
  <si>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</si>
  <si>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</si>
  <si>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</si>
  <si>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</si>
  <si>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</si>
  <si>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</si>
  <si>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</si>
  <si>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</si>
  <si>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</si>
  <si>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</si>
  <si>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</si>
  <si>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</si>
  <si>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</si>
  <si>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</si>
  <si>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</si>
  <si>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</si>
  <si>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</si>
  <si>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</si>
  <si>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</si>
  <si>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</si>
  <si>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</si>
  <si>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</si>
  <si>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</si>
  <si>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</si>
  <si>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</si>
  <si>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</si>
  <si>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</si>
  <si>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</si>
  <si>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</si>
  <si>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</si>
  <si>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</si>
  <si>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</si>
  <si>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</si>
  <si>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</si>
  <si>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</si>
  <si>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</si>
  <si>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</si>
  <si>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</si>
  <si>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</si>
  <si>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</si>
  <si>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</si>
  <si>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</si>
  <si>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</si>
  <si>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</si>
  <si>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</si>
  <si>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</si>
  <si>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</si>
  <si>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</si>
  <si>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</si>
  <si>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</si>
  <si>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</si>
  <si>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</si>
  <si>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</si>
  <si>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</si>
  <si>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</si>
  <si>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</si>
  <si>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</si>
  <si>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</si>
  <si>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</si>
  <si>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</si>
  <si>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</si>
  <si>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</si>
  <si>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</si>
  <si>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</si>
  <si>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</si>
  <si>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</si>
  <si>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</si>
  <si>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</si>
  <si>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</si>
  <si>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</si>
  <si>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</si>
  <si>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</si>
  <si>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</si>
  <si>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</si>
  <si>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</si>
  <si>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</si>
  <si>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</si>
  <si>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</si>
  <si>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</si>
  <si>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</si>
  <si>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</si>
  <si>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</si>
  <si>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</si>
  <si>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</si>
  <si>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</si>
  <si>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</si>
  <si>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</si>
  <si>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</si>
  <si>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</si>
  <si>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</si>
  <si>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</si>
  <si>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</si>
  <si>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</si>
  <si>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</si>
  <si>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</si>
  <si>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</si>
  <si>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</si>
  <si>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</si>
  <si>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</si>
  <si>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</si>
  <si>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</si>
  <si>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</si>
  <si>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</si>
  <si>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</si>
  <si>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</si>
  <si>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</si>
  <si>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</si>
  <si>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</si>
  <si>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</si>
  <si>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</si>
  <si>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</si>
  <si>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</si>
  <si>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</si>
  <si>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</si>
  <si>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</si>
  <si>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</si>
  <si>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</si>
  <si>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</si>
  <si>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</si>
  <si>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</si>
  <si>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</si>
  <si>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</si>
  <si>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</si>
  <si>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</si>
  <si>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</si>
  <si>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</si>
  <si>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</si>
  <si>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</si>
  <si>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</si>
  <si>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</si>
  <si>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</si>
  <si>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</si>
  <si>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</si>
  <si>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</si>
  <si>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</si>
  <si>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</si>
  <si>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</si>
  <si>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</si>
  <si>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</si>
  <si>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</si>
  <si>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</si>
  <si>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</si>
  <si>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</si>
  <si>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</si>
  <si>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</si>
  <si>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</si>
  <si>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</si>
  <si>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</si>
  <si>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</si>
  <si>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</si>
  <si>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</si>
  <si>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</si>
  <si>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</si>
  <si>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</si>
  <si>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</si>
  <si>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</si>
  <si>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</si>
  <si>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</si>
  <si>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</si>
  <si>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</si>
  <si>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</si>
  <si>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</si>
  <si>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</si>
  <si>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</si>
  <si>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</si>
  <si>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</si>
  <si>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</si>
  <si>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</si>
  <si>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</si>
  <si>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</si>
  <si>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</si>
  <si>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</si>
  <si>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</si>
  <si>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</si>
  <si>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</si>
  <si>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</si>
  <si>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</si>
  <si>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</si>
  <si>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</si>
  <si>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</si>
  <si>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</si>
  <si>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</si>
  <si>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</si>
  <si>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</si>
  <si>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</si>
  <si>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</si>
  <si>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</si>
  <si>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</si>
  <si>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</si>
  <si>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</si>
  <si>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</si>
  <si>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</si>
  <si>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</si>
  <si>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</si>
  <si>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</si>
  <si>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</si>
  <si>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</si>
  <si>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</si>
  <si>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</si>
  <si>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</si>
  <si>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</si>
  <si>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</si>
  <si>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</si>
  <si>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</si>
  <si>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</si>
  <si>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</si>
  <si>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</si>
  <si>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</si>
  <si>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</si>
  <si>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</si>
  <si>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</si>
  <si>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</si>
  <si>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</si>
  <si>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</si>
  <si>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</si>
  <si>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</si>
  <si>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</si>
  <si>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</si>
  <si>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</si>
  <si>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</si>
  <si>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</si>
  <si>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</si>
  <si>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</si>
  <si>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</si>
  <si>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</si>
  <si>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</si>
  <si>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</si>
  <si>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</si>
  <si>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</si>
  <si>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</si>
  <si>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</si>
  <si>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</si>
  <si>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</si>
  <si>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</si>
  <si>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</si>
  <si>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</si>
  <si>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</si>
  <si>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</si>
  <si>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</si>
  <si>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</si>
  <si>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</si>
  <si>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</si>
  <si>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</si>
  <si>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</si>
  <si>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</si>
  <si>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</si>
  <si>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</si>
  <si>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</si>
  <si>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</si>
  <si>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</si>
  <si>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</si>
  <si>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</si>
  <si>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</si>
  <si>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</si>
  <si>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</si>
  <si>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</si>
  <si>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</si>
  <si>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</si>
  <si>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</si>
  <si>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</si>
  <si>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</si>
  <si>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</si>
  <si>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</si>
  <si>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</si>
  <si>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</si>
  <si>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</si>
  <si>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</si>
  <si>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</si>
  <si>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</si>
  <si>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</si>
  <si>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</si>
  <si>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</si>
  <si>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</si>
  <si>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</si>
  <si>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</si>
  <si>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</si>
  <si>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</si>
  <si>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</si>
  <si>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</si>
  <si>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</si>
  <si>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</si>
  <si>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</si>
  <si>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</si>
  <si>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</si>
  <si>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</si>
  <si>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</si>
  <si>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</si>
  <si>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</si>
  <si>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</si>
  <si>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</si>
  <si>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</si>
  <si>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</si>
  <si>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</si>
  <si>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</si>
  <si>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</si>
  <si>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</si>
  <si>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</si>
  <si>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</si>
  <si>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</si>
  <si>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</si>
  <si>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</si>
  <si>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</si>
  <si>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</si>
  <si>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</si>
  <si>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</si>
  <si>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</si>
  <si>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</si>
  <si>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</si>
  <si>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</si>
  <si>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</si>
  <si>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</si>
  <si>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</si>
  <si>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</si>
  <si>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</si>
  <si>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</si>
  <si>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</si>
  <si>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</si>
  <si>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</si>
  <si>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</si>
  <si>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</si>
  <si>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</si>
  <si>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</si>
  <si>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</si>
  <si>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</si>
  <si>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</si>
  <si>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</si>
  <si>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</si>
  <si>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</si>
  <si>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</si>
  <si>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</si>
  <si>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</si>
  <si>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</si>
  <si>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</si>
  <si>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</si>
  <si>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</si>
  <si>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</si>
  <si>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</si>
  <si>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</si>
  <si>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</si>
  <si>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</si>
  <si>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</si>
  <si>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</si>
  <si>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</si>
  <si>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</si>
  <si>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</si>
  <si>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</si>
  <si>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</si>
  <si>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</si>
  <si>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</si>
  <si>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</si>
  <si>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</si>
  <si>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</si>
  <si>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</si>
  <si>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</si>
  <si>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</si>
  <si>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</si>
  <si>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</si>
  <si>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</si>
  <si>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</si>
  <si>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</si>
  <si>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</si>
  <si>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</si>
  <si>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</si>
  <si>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</si>
  <si>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</si>
  <si>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</si>
  <si>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</si>
  <si>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</si>
  <si>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</si>
  <si>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</si>
  <si>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</si>
  <si>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</si>
  <si>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</si>
  <si>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</si>
  <si>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</si>
  <si>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</si>
  <si>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</si>
  <si>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</si>
  <si>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</si>
  <si>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</si>
  <si>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</si>
  <si>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</si>
  <si>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</si>
  <si>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</si>
  <si>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</si>
  <si>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</si>
  <si>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</si>
  <si>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</si>
  <si>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</si>
  <si>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</si>
  <si>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</si>
  <si>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</si>
  <si>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</si>
  <si>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</si>
  <si>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</si>
  <si>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</si>
  <si>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</si>
  <si>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</si>
  <si>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</si>
  <si>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</si>
  <si>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</si>
  <si>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</si>
  <si>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</si>
  <si>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</si>
  <si>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</si>
  <si>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</si>
  <si>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</si>
  <si>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</si>
  <si>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</si>
  <si>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</si>
  <si>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</si>
  <si>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</si>
  <si>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</si>
  <si>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</si>
  <si>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</si>
  <si>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</si>
  <si>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</si>
  <si>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</si>
  <si>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</si>
  <si>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</si>
  <si>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</si>
  <si>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</si>
  <si>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</si>
  <si>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</si>
  <si>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</si>
  <si>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</si>
  <si>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</si>
  <si>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</si>
  <si>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</si>
  <si>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</si>
  <si>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</si>
  <si>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</si>
  <si>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</si>
  <si>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</si>
  <si>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</si>
  <si>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</si>
  <si>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</si>
  <si>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</si>
  <si>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</si>
  <si>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</si>
  <si>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</si>
  <si>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</si>
  <si>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</si>
  <si>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</si>
  <si>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</si>
  <si>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</si>
  <si>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</si>
  <si>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</si>
  <si>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</si>
  <si>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</si>
  <si>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</si>
  <si>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</si>
  <si>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</si>
  <si>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</si>
  <si>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</si>
  <si>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</si>
  <si>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</si>
  <si>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</si>
  <si>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</si>
  <si>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</si>
  <si>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</si>
  <si>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</si>
  <si>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</si>
  <si>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</si>
  <si>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</si>
  <si>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</si>
  <si>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</si>
  <si>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</si>
  <si>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</si>
  <si>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</si>
  <si>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</si>
  <si>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</si>
  <si>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</si>
  <si>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</si>
  <si>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</si>
  <si>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</si>
  <si>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</si>
  <si>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</si>
  <si>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</si>
  <si>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</si>
  <si>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</si>
  <si>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</si>
  <si>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</si>
  <si>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</si>
  <si>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</si>
  <si>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</si>
  <si>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</si>
  <si>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</si>
  <si>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</si>
  <si>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</si>
  <si>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</si>
  <si>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</si>
  <si>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</si>
  <si>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</si>
  <si>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</si>
  <si>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</si>
  <si>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</si>
  <si>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</si>
  <si>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</si>
  <si>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</si>
  <si>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</si>
  <si>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</si>
  <si>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</si>
  <si>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</si>
  <si>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</si>
  <si>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</si>
  <si>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</si>
  <si>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</si>
  <si>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</si>
  <si>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</si>
  <si>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</si>
  <si>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</si>
  <si>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</si>
  <si>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</si>
  <si>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</si>
  <si>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</si>
  <si>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</si>
  <si>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</si>
  <si>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</si>
  <si>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</si>
  <si>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</si>
  <si>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</si>
  <si>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</si>
  <si>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</si>
  <si>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</si>
  <si>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</si>
  <si>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</si>
  <si>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</si>
  <si>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</si>
  <si>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</si>
  <si>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</si>
  <si>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</si>
  <si>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</si>
  <si>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</si>
  <si>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</si>
  <si>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</si>
  <si>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</si>
  <si>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</si>
  <si>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</si>
  <si>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</si>
  <si>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</si>
  <si>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</si>
  <si>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</si>
  <si>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</si>
  <si>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</si>
  <si>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</si>
  <si>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</si>
  <si>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</si>
  <si>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</si>
  <si>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</si>
  <si>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</si>
  <si>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</si>
  <si>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</si>
  <si>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</si>
  <si>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</si>
  <si>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</si>
  <si>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</si>
  <si>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</si>
  <si>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</si>
  <si>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</si>
  <si>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</si>
  <si>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</si>
  <si>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</si>
  <si>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</si>
  <si>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</si>
  <si>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</si>
  <si>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</si>
  <si>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</si>
  <si>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</si>
  <si>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</si>
  <si>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</si>
  <si>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</si>
  <si>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</si>
  <si>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</si>
  <si>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</si>
  <si>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</si>
  <si>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</si>
  <si>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</si>
  <si>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</si>
  <si>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</si>
  <si>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</si>
  <si>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</si>
  <si>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</si>
  <si>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</si>
  <si>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</si>
  <si>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</si>
  <si>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</si>
  <si>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</si>
  <si>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</si>
  <si>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</si>
  <si>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</si>
  <si>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</si>
  <si>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</si>
  <si>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</si>
  <si>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</si>
  <si>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</si>
  <si>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</si>
  <si>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</si>
  <si>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</si>
  <si>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</si>
  <si>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</si>
  <si>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</si>
  <si>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</si>
  <si>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</si>
  <si>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</si>
  <si>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</si>
  <si>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</si>
  <si>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</si>
  <si>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</si>
  <si>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</si>
  <si>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</si>
  <si>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</si>
  <si>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</si>
  <si>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</si>
  <si>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</si>
  <si>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</si>
  <si>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</si>
  <si>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</si>
  <si>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</si>
  <si>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</si>
  <si>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</si>
  <si>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</si>
  <si>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</si>
  <si>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</si>
  <si>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</si>
  <si>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</si>
  <si>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</si>
  <si>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</si>
  <si>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</si>
  <si>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</si>
  <si>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</si>
  <si>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</si>
  <si>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</si>
  <si>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</si>
  <si>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</si>
  <si>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</si>
  <si>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</si>
  <si>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</si>
  <si>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</si>
  <si>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</si>
  <si>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</si>
  <si>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</si>
  <si>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</si>
  <si>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</si>
  <si>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</si>
  <si>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</si>
  <si>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</si>
  <si>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</si>
  <si>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</si>
  <si>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</si>
  <si>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</si>
  <si>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</si>
  <si>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</si>
  <si>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</si>
  <si>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</si>
  <si>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</si>
  <si>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</si>
  <si>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</si>
  <si>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</si>
  <si>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</si>
  <si>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</si>
  <si>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</si>
  <si>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</si>
  <si>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</si>
  <si>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</si>
  <si>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</si>
  <si>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</si>
  <si>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</si>
  <si>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</si>
  <si>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</si>
  <si>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</si>
  <si>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</si>
  <si>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</si>
  <si>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</si>
  <si>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</si>
  <si>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</si>
  <si>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</si>
  <si>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</si>
  <si>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</si>
  <si>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</si>
  <si>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</si>
  <si>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</si>
  <si>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</si>
  <si>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</si>
  <si>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</si>
  <si>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</si>
  <si>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</si>
  <si>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</si>
  <si>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</si>
  <si>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</si>
  <si>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</si>
  <si>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</si>
  <si>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</si>
  <si>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</si>
  <si>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</si>
  <si>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</si>
  <si>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</si>
  <si>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</si>
  <si>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</si>
  <si>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</si>
  <si>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</si>
  <si>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</si>
  <si>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</si>
  <si>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</si>
  <si>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</si>
  <si>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</si>
  <si>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</si>
  <si>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</si>
  <si>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</si>
  <si>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</si>
  <si>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</si>
  <si>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</si>
  <si>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</si>
  <si>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</si>
  <si>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</si>
  <si>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</si>
  <si>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</si>
  <si>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</si>
  <si>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</si>
  <si>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</si>
  <si>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</si>
  <si>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</si>
  <si>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</si>
  <si>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</si>
  <si>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</si>
  <si>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</si>
  <si>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</si>
  <si>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</si>
  <si>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</si>
  <si>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</si>
  <si>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</si>
  <si>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</si>
  <si>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</si>
  <si>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</si>
  <si>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</si>
  <si>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</si>
  <si>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</si>
  <si>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</si>
  <si>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</si>
  <si>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</si>
  <si>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</si>
  <si>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</si>
  <si>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</si>
  <si>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</si>
  <si>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</si>
  <si>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</si>
  <si>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</si>
  <si>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</si>
  <si>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</si>
  <si>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</si>
  <si>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</si>
  <si>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</si>
  <si>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</si>
  <si>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</si>
  <si>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</si>
  <si>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</si>
  <si>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</si>
  <si>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</si>
  <si>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</si>
  <si>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</si>
  <si>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</si>
  <si>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</si>
  <si>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</si>
  <si>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</si>
  <si>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</si>
  <si>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</si>
  <si>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</si>
  <si>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</si>
  <si>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</si>
  <si>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</si>
  <si>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</si>
  <si>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</si>
  <si>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</si>
  <si>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</si>
  <si>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</si>
  <si>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</si>
  <si>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</si>
  <si>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</si>
  <si>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</si>
  <si>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</si>
  <si>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</si>
  <si>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</si>
  <si>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</si>
  <si>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</si>
  <si>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</si>
  <si>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</si>
  <si>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</si>
  <si>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</si>
  <si>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</si>
  <si>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</si>
  <si>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</si>
  <si>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</si>
  <si>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</si>
  <si>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</si>
  <si>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</si>
  <si>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</si>
  <si>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</si>
  <si>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</si>
  <si>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</si>
  <si>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</si>
  <si>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</si>
  <si>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</si>
  <si>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</si>
  <si>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</si>
  <si>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</si>
  <si>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</si>
  <si>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</si>
  <si>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</si>
  <si>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</si>
  <si>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</si>
  <si>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</si>
  <si>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</si>
  <si>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</si>
  <si>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</si>
  <si>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</si>
  <si>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</si>
  <si>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</si>
  <si>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</si>
  <si>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</si>
  <si>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</si>
  <si>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</si>
  <si>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</si>
  <si>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</si>
  <si>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</si>
  <si>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</si>
  <si>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</si>
  <si>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</si>
  <si>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</si>
  <si>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</si>
  <si>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</si>
  <si>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</si>
  <si>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</si>
  <si>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</si>
  <si>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</si>
  <si>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</si>
  <si>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</si>
  <si>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</si>
  <si>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</si>
  <si>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</si>
  <si>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</si>
  <si>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</si>
  <si>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</si>
  <si>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</si>
  <si>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</si>
  <si>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</si>
  <si>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</si>
  <si>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</si>
  <si>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</si>
  <si>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</si>
  <si>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</si>
  <si>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</si>
  <si>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</si>
  <si>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</si>
  <si>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</si>
  <si>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</si>
  <si>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</si>
  <si>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</si>
  <si>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</si>
  <si>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</si>
  <si>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</si>
  <si>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</si>
  <si>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</si>
  <si>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</si>
  <si>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</si>
  <si>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</si>
  <si>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</si>
  <si>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</si>
  <si>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</si>
  <si>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</si>
  <si>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</si>
  <si>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</si>
  <si>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</si>
  <si>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</si>
  <si>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</si>
  <si>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</si>
  <si>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</si>
  <si>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</si>
  <si>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</si>
  <si>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</si>
  <si>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</si>
  <si>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</si>
  <si>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</si>
  <si>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</si>
  <si>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</si>
  <si>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</si>
  <si>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</si>
  <si>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</si>
  <si>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</si>
  <si>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</si>
  <si>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</si>
  <si>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</si>
  <si>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</si>
  <si>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</si>
  <si>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</si>
  <si>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</si>
  <si>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</si>
  <si>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</si>
  <si>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</si>
  <si>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</si>
  <si>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</si>
  <si>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</si>
  <si>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</si>
  <si>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</si>
  <si>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</si>
  <si>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</si>
  <si>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</si>
  <si>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</si>
  <si>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</si>
  <si>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</si>
  <si>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</si>
  <si>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</si>
  <si>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</si>
  <si>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</si>
  <si>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</si>
  <si>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</si>
  <si>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</si>
  <si>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</si>
  <si>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</si>
  <si>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</si>
  <si>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</si>
  <si>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</si>
  <si>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</si>
  <si>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</si>
  <si>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</si>
  <si>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</si>
  <si>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</si>
  <si>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</si>
  <si>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</si>
  <si>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</si>
  <si>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</si>
  <si>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</si>
  <si>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</si>
  <si>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</si>
  <si>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</si>
  <si>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</si>
  <si>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</si>
  <si>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</si>
  <si>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</si>
  <si>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</si>
  <si>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</si>
  <si>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</si>
  <si>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</si>
  <si>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</si>
  <si>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</si>
  <si>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</si>
  <si>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</si>
  <si>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</si>
  <si>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</si>
  <si>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</si>
  <si>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</si>
  <si>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</si>
  <si>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</si>
  <si>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</si>
  <si>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</si>
  <si>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</si>
  <si>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</si>
  <si>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</si>
  <si>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</si>
  <si>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</si>
  <si>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</si>
  <si>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</si>
  <si>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</si>
  <si>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</si>
  <si>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</si>
  <si>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</si>
  <si>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</si>
  <si>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</si>
  <si>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</si>
  <si>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</si>
  <si>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</si>
  <si>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</si>
  <si>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</si>
  <si>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</si>
  <si>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</si>
  <si>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</si>
  <si>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</si>
  <si>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</si>
  <si>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</si>
  <si>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</si>
  <si>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</si>
  <si>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</si>
  <si>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</si>
  <si>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</si>
  <si>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</si>
  <si>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</si>
  <si>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</si>
  <si>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</si>
  <si>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</si>
  <si>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</si>
  <si>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</si>
  <si>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</si>
  <si>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</si>
  <si>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</si>
  <si>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</si>
  <si>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</si>
  <si>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</si>
  <si>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</si>
  <si>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</si>
  <si>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</si>
  <si>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</si>
  <si>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</si>
  <si>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</si>
  <si>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</si>
  <si>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</si>
  <si>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</si>
  <si>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</si>
  <si>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</si>
  <si>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</si>
  <si>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</si>
  <si>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</si>
  <si>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</si>
  <si>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</si>
  <si>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</si>
  <si>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</si>
  <si>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</si>
  <si>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</si>
  <si>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</si>
  <si>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</si>
  <si>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</si>
  <si>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</si>
  <si>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</si>
  <si>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</si>
  <si>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</si>
  <si>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</si>
  <si>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</si>
  <si>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</si>
  <si>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</si>
  <si>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</si>
  <si>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</si>
  <si>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</si>
  <si>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</si>
  <si>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</si>
  <si>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</si>
  <si>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</si>
  <si>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</si>
  <si>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</si>
  <si>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</si>
  <si>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</si>
  <si>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</si>
  <si>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</si>
  <si>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</si>
  <si>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</si>
  <si>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</si>
  <si>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</si>
  <si>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</si>
  <si>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</si>
  <si>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</si>
  <si>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</si>
  <si>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</si>
  <si>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</si>
  <si>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</si>
  <si>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</si>
  <si>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</si>
  <si>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</si>
  <si>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</si>
  <si>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</si>
  <si>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</si>
  <si>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</si>
  <si>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</si>
  <si>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</si>
  <si>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</si>
  <si>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</si>
  <si>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</si>
  <si>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</si>
  <si>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</si>
  <si>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</si>
  <si>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</si>
  <si>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</si>
  <si>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</si>
  <si>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</si>
  <si>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</si>
  <si>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</si>
  <si>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</si>
  <si>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</si>
  <si>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</si>
  <si>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</si>
  <si>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</si>
  <si>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</si>
  <si>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</si>
  <si>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</si>
  <si>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</si>
  <si>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</si>
  <si>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</si>
  <si>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</si>
  <si>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</si>
  <si>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</si>
  <si>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</si>
  <si>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</si>
  <si>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</si>
  <si>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</si>
  <si>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</si>
  <si>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</si>
  <si>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</si>
  <si>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</si>
  <si>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</si>
  <si>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</si>
  <si>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</si>
  <si>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</si>
  <si>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</si>
  <si>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</si>
  <si>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</si>
  <si>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</si>
  <si>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</si>
  <si>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</si>
  <si>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</si>
  <si>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</si>
  <si>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</si>
  <si>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</si>
  <si>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</si>
  <si>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</si>
  <si>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</si>
  <si>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</si>
  <si>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</si>
  <si>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</si>
  <si>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</si>
  <si>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</si>
  <si>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</si>
  <si>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</si>
  <si>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</si>
  <si>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</si>
  <si>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</si>
  <si>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</si>
  <si>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</si>
  <si>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</si>
  <si>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</si>
  <si>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</si>
  <si>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</si>
  <si>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</si>
  <si>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</si>
  <si>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</si>
  <si>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</si>
  <si>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</si>
  <si>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</si>
  <si>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</si>
  <si>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</si>
  <si>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</si>
  <si>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</si>
  <si>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</si>
  <si>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</si>
  <si>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</si>
  <si>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</si>
  <si>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</si>
  <si>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</si>
  <si>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</si>
  <si>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</si>
  <si>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</si>
  <si>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</si>
  <si>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</si>
  <si>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</si>
  <si>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</si>
  <si>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</si>
  <si>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</si>
  <si>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</si>
  <si>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</si>
  <si>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</si>
  <si>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</si>
  <si>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</si>
  <si>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</si>
  <si>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</si>
  <si>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</si>
  <si>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</si>
  <si>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</si>
  <si>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</si>
  <si>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</si>
  <si>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</si>
  <si>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</si>
  <si>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</si>
  <si>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</si>
  <si>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</si>
  <si>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</si>
  <si>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</si>
  <si>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</si>
  <si>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</si>
  <si>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</si>
  <si>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</si>
  <si>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</si>
  <si>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</si>
  <si>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</si>
  <si>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</si>
  <si>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</si>
  <si>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</si>
  <si>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</si>
  <si>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</si>
  <si>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</si>
  <si>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</si>
  <si>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</si>
  <si>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</si>
  <si>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</si>
  <si>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</si>
  <si>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</si>
  <si>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</si>
  <si>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</si>
  <si>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</si>
  <si>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</si>
  <si>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</si>
  <si>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</si>
  <si>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</si>
  <si>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</si>
  <si>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</si>
  <si>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</si>
  <si>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</si>
  <si>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</si>
  <si>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</si>
  <si>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</si>
  <si>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</si>
  <si>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</si>
  <si>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</si>
  <si>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</si>
  <si>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</si>
  <si>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</si>
  <si>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</si>
  <si>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</si>
  <si>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</si>
  <si>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</si>
  <si>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</si>
  <si>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</si>
  <si>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</si>
  <si>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</si>
  <si>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</si>
  <si>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</si>
  <si>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</si>
  <si>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</si>
  <si>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</si>
  <si>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</si>
  <si>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</si>
  <si>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</si>
  <si>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</si>
  <si>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</si>
  <si>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</si>
  <si>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</si>
  <si>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</si>
  <si>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</si>
  <si>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</si>
  <si>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</si>
  <si>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</si>
  <si>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</si>
  <si>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</si>
  <si>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</si>
  <si>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</si>
  <si>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</si>
  <si>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</si>
  <si>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</si>
  <si>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</si>
  <si>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</si>
  <si>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</si>
  <si>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</si>
  <si>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</si>
  <si>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</si>
  <si>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</si>
  <si>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</si>
  <si>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</si>
  <si>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</si>
  <si>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</si>
  <si>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</si>
  <si>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</si>
  <si>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</si>
  <si>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</si>
  <si>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</si>
  <si>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</si>
  <si>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</si>
  <si>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</si>
  <si>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</si>
  <si>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</si>
  <si>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</si>
  <si>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</si>
  <si>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</si>
  <si>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</si>
  <si>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</si>
  <si>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</si>
  <si>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</si>
  <si>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</si>
  <si>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</si>
  <si>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</si>
  <si>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</si>
  <si>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</si>
  <si>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</si>
  <si>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</si>
  <si>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</si>
  <si>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</si>
  <si>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</si>
  <si>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</si>
  <si>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</si>
  <si>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</si>
  <si>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</si>
  <si>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</si>
  <si>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</si>
  <si>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</si>
  <si>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</si>
  <si>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</si>
  <si>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</si>
  <si>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</si>
  <si>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</si>
  <si>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</si>
  <si>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</si>
  <si>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</si>
  <si>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</si>
  <si>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</si>
  <si>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</si>
  <si>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</si>
  <si>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</si>
  <si>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</si>
  <si>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</si>
  <si>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</si>
  <si>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</si>
  <si>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</si>
  <si>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</si>
  <si>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</si>
  <si>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</si>
  <si>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</si>
  <si>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</si>
  <si>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</si>
  <si>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</si>
  <si>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</si>
  <si>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</si>
  <si>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</si>
  <si>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</si>
  <si>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</si>
  <si>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</si>
  <si>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</si>
  <si>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</si>
  <si>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</si>
  <si>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</si>
  <si>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</si>
  <si>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</si>
  <si>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</si>
  <si>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</si>
  <si>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</si>
  <si>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</si>
  <si>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</si>
  <si>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</si>
  <si>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</si>
  <si>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</si>
  <si>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</si>
  <si>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</si>
  <si>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</si>
  <si>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</si>
  <si>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</si>
  <si>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</si>
  <si>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</si>
  <si>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</si>
  <si>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</si>
  <si>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</si>
  <si>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</si>
  <si>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</si>
  <si>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</si>
  <si>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</si>
  <si>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</si>
  <si>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</si>
  <si>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</si>
  <si>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</si>
  <si>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</si>
  <si>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</si>
  <si>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</si>
  <si>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</si>
  <si>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</si>
  <si>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</si>
  <si>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</si>
  <si>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</si>
  <si>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</si>
  <si>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</si>
  <si>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</si>
  <si>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</si>
  <si>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</si>
  <si>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</si>
  <si>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</si>
  <si>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</si>
  <si>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</si>
  <si>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</si>
  <si>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</si>
  <si>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</si>
  <si>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</si>
  <si>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</si>
  <si>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</si>
  <si>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</si>
  <si>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</si>
  <si>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</si>
  <si>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</si>
  <si>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</si>
  <si>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</si>
  <si>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</si>
  <si>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</si>
  <si>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</si>
  <si>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</si>
  <si>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</si>
  <si>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</si>
  <si>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</si>
  <si>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</si>
  <si>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</si>
  <si>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</si>
  <si>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</si>
  <si>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</si>
  <si>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</si>
  <si>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</si>
  <si>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</si>
  <si>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</si>
  <si>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</si>
  <si>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</si>
  <si>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</si>
  <si>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</si>
  <si>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</si>
  <si>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</si>
  <si>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</si>
  <si>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</si>
  <si>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</si>
  <si>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</si>
  <si>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</si>
  <si>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</si>
  <si>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</si>
  <si>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</si>
  <si>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</si>
  <si>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</si>
  <si>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</si>
  <si>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</si>
  <si>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</si>
  <si>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</si>
  <si>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</si>
  <si>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</si>
  <si>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</si>
  <si>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</si>
  <si>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</si>
  <si>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</si>
  <si>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</si>
  <si>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</si>
  <si>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</si>
  <si>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</si>
  <si>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</si>
  <si>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</si>
  <si>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</si>
  <si>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</si>
  <si>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</si>
  <si>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</si>
  <si>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</si>
  <si>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</si>
  <si>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</si>
  <si>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</si>
  <si>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</si>
  <si>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</si>
  <si>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</si>
  <si>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</si>
  <si>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</si>
  <si>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</si>
  <si>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</si>
  <si>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</si>
  <si>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</si>
  <si>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</si>
  <si>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</si>
  <si>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</si>
  <si>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</si>
  <si>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</si>
  <si>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</si>
  <si>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</si>
  <si>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</si>
  <si>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</si>
  <si>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</si>
  <si>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</si>
  <si>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</si>
  <si>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</si>
  <si>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</si>
  <si>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</si>
  <si>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</si>
  <si>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</si>
  <si>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</si>
  <si>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</si>
  <si>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</si>
  <si>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</si>
  <si>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</si>
  <si>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</si>
  <si>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</si>
  <si>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</si>
  <si>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</si>
  <si>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</si>
  <si>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</si>
  <si>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</si>
  <si>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</si>
  <si>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</si>
  <si>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</si>
  <si>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</si>
  <si>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</si>
  <si>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</si>
  <si>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</si>
  <si>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</si>
  <si>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</si>
  <si>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</si>
  <si>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</si>
  <si>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</si>
  <si>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</si>
  <si>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</si>
  <si>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</si>
  <si>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</si>
  <si>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</si>
  <si>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</si>
  <si>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</si>
  <si>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</si>
  <si>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</si>
  <si>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</si>
  <si>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</si>
  <si>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</si>
  <si>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</si>
  <si>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</si>
  <si>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</si>
  <si>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</si>
  <si>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</si>
  <si>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</si>
  <si>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</si>
  <si>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</si>
  <si>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</si>
  <si>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</si>
  <si>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</si>
  <si>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</si>
  <si>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</si>
  <si>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</si>
  <si>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</si>
  <si>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</si>
  <si>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</si>
  <si>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</si>
  <si>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</si>
  <si>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</si>
  <si>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</si>
  <si>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</si>
  <si>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</si>
  <si>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</si>
  <si>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</si>
  <si>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</si>
  <si>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</si>
  <si>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</si>
  <si>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</si>
  <si>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</si>
  <si>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</si>
  <si>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</si>
  <si>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</si>
  <si>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</si>
  <si>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</si>
  <si>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</si>
  <si>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</si>
  <si>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</si>
  <si>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</si>
  <si>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</si>
  <si>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</si>
  <si>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</si>
  <si>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</si>
  <si>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</si>
  <si>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</si>
  <si>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</si>
  <si>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</si>
  <si>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</si>
  <si>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</si>
  <si>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</si>
  <si>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</si>
  <si>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</si>
  <si>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</si>
  <si>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</si>
  <si>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</si>
  <si>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</si>
  <si>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</si>
  <si>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</si>
  <si>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</si>
  <si>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</si>
  <si>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</si>
  <si>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</si>
  <si>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</si>
  <si>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</si>
  <si>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</si>
  <si>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</si>
  <si>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</si>
  <si>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</si>
  <si>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</si>
  <si>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</si>
  <si>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</si>
  <si>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</si>
  <si>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</si>
  <si>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</si>
  <si>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</si>
  <si>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</si>
  <si>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</si>
  <si>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</si>
  <si>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</si>
  <si>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</si>
  <si>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</si>
  <si>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</si>
  <si>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</si>
  <si>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</si>
  <si>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</si>
  <si>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</si>
  <si>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</si>
  <si>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</si>
  <si>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</si>
  <si>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</si>
  <si>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</si>
  <si>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</si>
  <si>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</si>
  <si>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</si>
  <si>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</si>
  <si>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</si>
  <si>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</si>
  <si>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</si>
  <si>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</si>
  <si>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</si>
  <si>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</si>
  <si>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</si>
  <si>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</si>
  <si>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</si>
  <si>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</si>
  <si>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</si>
  <si>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</si>
  <si>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</si>
  <si>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</si>
  <si>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</si>
  <si>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</si>
  <si>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</si>
  <si>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</si>
  <si>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</si>
  <si>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</si>
  <si>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</si>
  <si>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</si>
  <si>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</si>
  <si>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</si>
  <si>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</si>
  <si>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</si>
  <si>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</si>
  <si>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</si>
  <si>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</si>
  <si>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</si>
  <si>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</si>
  <si>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</si>
  <si>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</si>
  <si>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</si>
  <si>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</si>
  <si>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</si>
  <si>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</si>
  <si>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</si>
  <si>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</si>
  <si>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</si>
  <si>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</si>
  <si>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</si>
  <si>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</si>
  <si>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</si>
  <si>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</si>
  <si>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</si>
  <si>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</si>
  <si>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</si>
  <si>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</si>
  <si>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</si>
  <si>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</si>
  <si>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</si>
  <si>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</si>
  <si>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</si>
  <si>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</si>
  <si>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</si>
  <si>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</si>
  <si>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</si>
  <si>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</si>
  <si>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</si>
  <si>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</si>
  <si>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</si>
  <si>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</si>
  <si>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</si>
  <si>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</si>
  <si>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</si>
  <si>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</si>
  <si>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</si>
  <si>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</si>
  <si>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</si>
  <si>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</si>
  <si>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</si>
  <si>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</si>
  <si>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</si>
  <si>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</si>
  <si>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</si>
  <si>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</si>
  <si>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</si>
  <si>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</si>
  <si>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</si>
  <si>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</si>
  <si>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</si>
  <si>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</si>
  <si>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</si>
  <si>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</si>
  <si>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</si>
  <si>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</si>
  <si>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</si>
  <si>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</si>
  <si>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</si>
  <si>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</si>
  <si>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</si>
  <si>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</si>
  <si>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</si>
  <si>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</si>
  <si>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</si>
  <si>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</si>
  <si>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</si>
  <si>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</si>
  <si>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</si>
  <si>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</si>
  <si>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</si>
  <si>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</si>
  <si>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</si>
  <si>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</si>
  <si>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</si>
  <si>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</si>
  <si>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</si>
  <si>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</si>
  <si>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</si>
  <si>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</si>
  <si>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</si>
  <si>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</si>
  <si>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</si>
  <si>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</si>
  <si>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</si>
  <si>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</si>
  <si>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</si>
  <si>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</si>
  <si>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</si>
  <si>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</si>
  <si>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</si>
  <si>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</si>
  <si>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</si>
  <si>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</si>
  <si>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</si>
  <si>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</si>
  <si>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</si>
  <si>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</si>
  <si>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</si>
  <si>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</si>
  <si>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</si>
  <si>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</si>
  <si>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</si>
  <si>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</si>
  <si>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</si>
  <si>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</si>
  <si>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</si>
  <si>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</si>
  <si>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</si>
  <si>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</si>
  <si>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</si>
  <si>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</si>
  <si>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</si>
  <si>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</si>
  <si>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</si>
  <si>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</si>
  <si>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</si>
  <si>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</si>
  <si>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</si>
  <si>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</si>
  <si>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</si>
  <si>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</si>
  <si>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</si>
  <si>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</si>
  <si>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</si>
  <si>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</si>
  <si>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</si>
  <si>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</si>
  <si>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</si>
  <si>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</si>
  <si>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</si>
  <si>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</si>
  <si>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</si>
  <si>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</si>
  <si>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</si>
  <si>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</si>
  <si>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</si>
  <si>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</si>
  <si>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</si>
  <si>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</si>
  <si>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</si>
  <si>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</si>
  <si>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</si>
  <si>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</si>
  <si>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</si>
  <si>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</si>
  <si>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</si>
  <si>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</si>
  <si>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</si>
  <si>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</si>
  <si>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</si>
  <si>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</si>
  <si>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</si>
  <si>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</si>
  <si>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</si>
  <si>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</si>
  <si>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</si>
  <si>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</si>
  <si>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</si>
  <si>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</si>
  <si>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</si>
  <si>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</si>
  <si>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</si>
  <si>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</si>
  <si>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</si>
  <si>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</si>
  <si>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</si>
  <si>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</si>
  <si>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</si>
  <si>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</si>
  <si>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</si>
  <si>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</si>
  <si>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</si>
  <si>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</si>
  <si>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</si>
  <si>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</si>
  <si>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</si>
  <si>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</si>
  <si>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</si>
  <si>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</si>
  <si>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</si>
  <si>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</si>
  <si>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</si>
  <si>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</si>
  <si>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</si>
  <si>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</si>
  <si>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</si>
  <si>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</si>
  <si>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</si>
  <si>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</si>
  <si>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</si>
  <si>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</si>
  <si>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</si>
  <si>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</si>
  <si>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</si>
  <si>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</si>
  <si>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</si>
  <si>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</si>
  <si>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</si>
  <si>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</si>
  <si>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</si>
  <si>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</si>
  <si>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</si>
  <si>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</si>
  <si>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</si>
  <si>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</si>
  <si>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</si>
  <si>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</si>
  <si>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</si>
  <si>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</si>
  <si>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</si>
  <si>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</si>
  <si>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</si>
  <si>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</si>
  <si>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</si>
  <si>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</si>
  <si>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</si>
  <si>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</si>
  <si>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</si>
  <si>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</si>
  <si>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</si>
  <si>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</si>
  <si>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</si>
  <si>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</si>
  <si>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</si>
  <si>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</si>
  <si>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</si>
  <si>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</si>
  <si>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</si>
  <si>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</si>
  <si>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</si>
  <si>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</si>
  <si>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</si>
  <si>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</si>
  <si>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</si>
  <si>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</si>
  <si>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</si>
  <si>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</si>
  <si>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</si>
  <si>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</si>
  <si>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</si>
  <si>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</si>
  <si>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</si>
  <si>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</si>
  <si>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</si>
  <si>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</si>
  <si>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</si>
  <si>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</si>
  <si>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</si>
  <si>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</si>
  <si>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</si>
  <si>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</si>
  <si>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</si>
  <si>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</si>
  <si>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</si>
  <si>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</si>
  <si>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</si>
  <si>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</si>
  <si>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</si>
  <si>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</si>
  <si>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</si>
  <si>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</si>
  <si>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</si>
  <si>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</si>
  <si>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</si>
  <si>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</si>
  <si>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</si>
  <si>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</si>
  <si>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</si>
  <si>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</si>
  <si>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</si>
  <si>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</si>
  <si>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</si>
  <si>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</si>
  <si>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</si>
  <si>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</si>
  <si>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</si>
  <si>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</si>
  <si>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</si>
  <si>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</si>
  <si>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</si>
  <si>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</si>
  <si>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</si>
  <si>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</si>
  <si>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</si>
  <si>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</si>
  <si>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</si>
  <si>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</si>
  <si>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</si>
  <si>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</si>
  <si>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</si>
  <si>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</si>
  <si>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</si>
  <si>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</si>
  <si>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</si>
  <si>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</si>
  <si>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</si>
  <si>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</si>
  <si>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</si>
  <si>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</si>
  <si>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</si>
  <si>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</si>
  <si>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</si>
  <si>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</si>
  <si>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</si>
  <si>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</si>
  <si>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</si>
  <si>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</si>
  <si>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</si>
  <si>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</si>
  <si>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</si>
  <si>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</si>
  <si>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</si>
  <si>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</si>
  <si>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</si>
  <si>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</si>
  <si>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</si>
  <si>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</si>
  <si>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</si>
  <si>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</si>
  <si>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</si>
  <si>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</si>
  <si>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</si>
  <si>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</si>
  <si>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</si>
  <si>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</si>
  <si>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</si>
  <si>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</si>
  <si>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</si>
  <si>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</si>
  <si>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</si>
  <si>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</si>
  <si>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</si>
  <si>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</si>
  <si>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</si>
  <si>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</si>
  <si>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</si>
  <si>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</si>
  <si>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</si>
  <si>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</si>
  <si>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</si>
  <si>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</si>
  <si>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</si>
  <si>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</si>
  <si>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</si>
  <si>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</si>
  <si>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</si>
  <si>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</si>
  <si>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</si>
  <si>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</si>
  <si>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</si>
  <si>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</si>
  <si>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</si>
  <si>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</si>
  <si>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</si>
  <si>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</si>
  <si>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</si>
  <si>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</si>
  <si>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</si>
  <si>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</si>
  <si>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</si>
  <si>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</si>
  <si>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</si>
  <si>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</si>
  <si>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</si>
  <si>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</si>
  <si>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</si>
  <si>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</si>
  <si>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</si>
  <si>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</si>
  <si>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</si>
  <si>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</si>
  <si>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</si>
  <si>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</si>
  <si>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</si>
  <si>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</si>
  <si>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</si>
  <si>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</si>
  <si>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</si>
  <si>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</si>
  <si>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</si>
  <si>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</si>
  <si>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</si>
  <si>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</si>
  <si>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</si>
  <si>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</si>
  <si>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</si>
  <si>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</si>
  <si>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</si>
  <si>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</si>
  <si>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</si>
  <si>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</si>
  <si>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</si>
  <si>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</si>
  <si>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</si>
  <si>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</si>
  <si>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</si>
  <si>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</si>
  <si>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</si>
  <si>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</si>
  <si>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</si>
  <si>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</si>
  <si>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</si>
  <si>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</si>
  <si>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</si>
  <si>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</si>
  <si>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</si>
  <si>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</si>
  <si>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</si>
  <si>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</si>
  <si>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</si>
  <si>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</si>
  <si>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</si>
  <si>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</si>
  <si>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</si>
  <si>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</si>
  <si>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</si>
  <si>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</si>
  <si>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</si>
  <si>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</si>
  <si>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</si>
  <si>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</si>
  <si>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</si>
  <si>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</si>
  <si>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</si>
  <si>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</si>
  <si>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</si>
  <si>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</si>
  <si>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</si>
  <si>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</si>
  <si>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</si>
  <si>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</si>
  <si>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</si>
  <si>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</si>
  <si>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</si>
  <si>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</si>
  <si>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</si>
  <si>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</si>
  <si>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</si>
  <si>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</si>
  <si>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</si>
  <si>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</si>
  <si>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</si>
  <si>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</si>
  <si>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</si>
  <si>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</si>
  <si>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</si>
  <si>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</si>
  <si>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</si>
  <si>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</si>
  <si>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</si>
  <si>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</si>
  <si>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</si>
  <si>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</si>
  <si>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</si>
  <si>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</si>
  <si>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</si>
  <si>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</si>
  <si>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</si>
  <si>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</si>
  <si>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</si>
  <si>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</si>
  <si>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</si>
  <si>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</si>
  <si>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</si>
  <si>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</si>
  <si>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</si>
  <si>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</si>
  <si>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</si>
  <si>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</si>
  <si>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</si>
  <si>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</si>
  <si>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</si>
  <si>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</si>
  <si>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</si>
  <si>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</si>
  <si>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</si>
  <si>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</si>
  <si>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</si>
  <si>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</si>
  <si>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</si>
  <si>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</si>
  <si>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</si>
  <si>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</si>
  <si>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</si>
  <si>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</si>
  <si>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</si>
  <si>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</si>
  <si>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</si>
  <si>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</si>
  <si>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</si>
  <si>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</si>
  <si>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</si>
  <si>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</si>
  <si>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</si>
  <si>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</si>
  <si>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</si>
  <si>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</si>
  <si>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</si>
  <si>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</si>
  <si>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</si>
  <si>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</si>
  <si>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</si>
  <si>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</si>
  <si>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</si>
  <si>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</si>
  <si>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</si>
  <si>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</si>
  <si>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</si>
  <si>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</si>
  <si>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</si>
  <si>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</si>
  <si>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</si>
  <si>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</si>
  <si>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</si>
  <si>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</si>
  <si>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</si>
  <si>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</si>
  <si>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</si>
  <si>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</si>
  <si>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</si>
  <si>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</si>
  <si>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</si>
  <si>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</si>
  <si>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</si>
  <si>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</si>
  <si>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</si>
  <si>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</si>
  <si>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</si>
  <si>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</si>
  <si>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</si>
  <si>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</si>
  <si>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</si>
  <si>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</si>
  <si>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</si>
  <si>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</si>
  <si>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</si>
  <si>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</si>
  <si>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</si>
  <si>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</si>
  <si>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</si>
  <si>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</si>
  <si>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</si>
  <si>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</si>
  <si>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</si>
  <si>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</si>
  <si>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</si>
  <si>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</si>
  <si>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</si>
  <si>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</si>
  <si>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</si>
  <si>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</si>
  <si>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</si>
  <si>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</si>
  <si>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</si>
  <si>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</si>
  <si>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</si>
  <si>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</si>
  <si>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</si>
  <si>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</si>
  <si>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</si>
  <si>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</si>
  <si>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</si>
  <si>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</si>
  <si>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</si>
  <si>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</si>
  <si>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</si>
  <si>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</si>
  <si>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</si>
  <si>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</si>
  <si>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</si>
  <si>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</si>
  <si>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</si>
  <si>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</si>
  <si>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</si>
  <si>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</si>
  <si>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</si>
  <si>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</si>
  <si>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</si>
  <si>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</si>
  <si>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</si>
  <si>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</si>
  <si>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</si>
  <si>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</si>
  <si>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</si>
  <si>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</si>
  <si>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</si>
  <si>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</si>
  <si>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</si>
  <si>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</si>
  <si>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</si>
  <si>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</si>
  <si>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</si>
  <si>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</si>
  <si>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</si>
  <si>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</si>
  <si>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</si>
  <si>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</si>
  <si>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</si>
  <si>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</si>
  <si>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</si>
  <si>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</si>
  <si>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</si>
  <si>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</si>
  <si>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</si>
  <si>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</si>
  <si>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</si>
  <si>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</si>
  <si>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</si>
  <si>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</si>
  <si>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</si>
  <si>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</si>
  <si>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</si>
  <si>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</si>
  <si>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</si>
  <si>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</si>
  <si>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</si>
  <si>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</si>
  <si>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</si>
  <si>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</si>
  <si>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</si>
  <si>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</si>
  <si>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</si>
  <si>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</si>
  <si>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</si>
  <si>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</si>
  <si>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</si>
  <si>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</si>
  <si>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</si>
  <si>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</si>
  <si>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</si>
  <si>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</si>
  <si>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</si>
  <si>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</si>
  <si>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</si>
  <si>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</si>
  <si>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</si>
  <si>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</si>
  <si>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</si>
  <si>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</si>
  <si>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</si>
  <si>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</si>
  <si>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</si>
  <si>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</si>
  <si>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</si>
  <si>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</si>
  <si>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</si>
  <si>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</si>
  <si>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</si>
  <si>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</si>
  <si>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</si>
  <si>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</si>
  <si>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</si>
  <si>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</si>
  <si>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</si>
  <si>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</si>
  <si>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</si>
  <si>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</si>
  <si>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</si>
  <si>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</si>
  <si>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</si>
  <si>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</si>
  <si>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</si>
  <si>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</si>
  <si>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</si>
  <si>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</si>
  <si>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</si>
  <si>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</si>
  <si>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</si>
  <si>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</si>
  <si>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</si>
  <si>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</si>
  <si>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</si>
  <si>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</si>
  <si>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</si>
  <si>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</si>
  <si>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</si>
  <si>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</si>
  <si>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</si>
  <si>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</si>
  <si>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</si>
  <si>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</si>
  <si>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</si>
  <si>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</si>
  <si>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</si>
  <si>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</si>
  <si>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</si>
  <si>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</si>
  <si>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</si>
  <si>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</si>
  <si>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</si>
  <si>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</si>
  <si>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</si>
  <si>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</si>
  <si>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</si>
  <si>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</si>
  <si>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</si>
  <si>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</si>
  <si>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</si>
  <si>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</si>
  <si>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</si>
  <si>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</si>
  <si>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</si>
  <si>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</si>
  <si>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</si>
  <si>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</si>
  <si>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</si>
  <si>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</si>
  <si>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</si>
  <si>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</si>
  <si>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</si>
  <si>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</si>
  <si>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</si>
  <si>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</si>
  <si>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</si>
  <si>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</si>
  <si>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</si>
  <si>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</si>
  <si>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</si>
  <si>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</si>
  <si>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</si>
  <si>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</si>
  <si>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</si>
  <si>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</si>
  <si>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</si>
  <si>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</si>
  <si>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</si>
  <si>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</si>
  <si>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</si>
  <si>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</si>
  <si>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</si>
  <si>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</si>
  <si>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</si>
  <si>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</si>
  <si>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</si>
  <si>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</si>
  <si>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</si>
  <si>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</si>
  <si>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</si>
  <si>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</si>
  <si>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</si>
  <si>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</si>
  <si>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</si>
  <si>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</si>
  <si>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</si>
  <si>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</si>
  <si>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</si>
  <si>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</si>
  <si>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</si>
  <si>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</si>
  <si>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</si>
  <si>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</si>
  <si>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</si>
  <si>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</si>
  <si>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</si>
  <si>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</si>
  <si>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</si>
  <si>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</si>
  <si>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</si>
  <si>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</si>
  <si>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</si>
  <si>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</si>
  <si>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</si>
  <si>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</si>
  <si>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</si>
  <si>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</si>
  <si>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</si>
  <si>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</si>
  <si>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</si>
  <si>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</si>
  <si>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</si>
  <si>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</si>
  <si>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</si>
  <si>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</si>
  <si>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</si>
  <si>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</si>
  <si>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</si>
  <si>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</si>
  <si>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</si>
  <si>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</si>
  <si>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</si>
  <si>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</si>
  <si>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</si>
  <si>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</si>
  <si>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</si>
  <si>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</si>
  <si>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</si>
  <si>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</si>
  <si>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</si>
  <si>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</si>
  <si>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</si>
  <si>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</si>
  <si>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</si>
  <si>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</si>
  <si>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</si>
  <si>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</si>
  <si>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</si>
  <si>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</si>
  <si>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</si>
  <si>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</si>
  <si>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</si>
  <si>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</si>
  <si>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</si>
  <si>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</si>
  <si>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</si>
  <si>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</si>
  <si>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</si>
  <si>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</si>
  <si>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</si>
  <si>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</si>
  <si>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</si>
  <si>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</si>
  <si>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</si>
  <si>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</si>
  <si>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</si>
  <si>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</si>
  <si>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</si>
  <si>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</si>
  <si>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</si>
  <si>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</si>
  <si>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</si>
  <si>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</si>
  <si>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</si>
  <si>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</si>
  <si>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</si>
  <si>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</si>
  <si>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</si>
  <si>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</si>
  <si>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</si>
  <si>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</si>
  <si>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</si>
  <si>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</si>
  <si>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</si>
  <si>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</si>
  <si>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</si>
  <si>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</si>
  <si>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</si>
  <si>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</si>
  <si>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</si>
  <si>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</si>
  <si>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</si>
  <si>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</si>
  <si>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</si>
  <si>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</si>
  <si>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</si>
  <si>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</si>
  <si>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</si>
  <si>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</si>
  <si>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</si>
  <si>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</si>
  <si>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</si>
  <si>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</si>
  <si>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</si>
  <si>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</si>
  <si>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</si>
  <si>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</si>
  <si>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</si>
  <si>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</si>
  <si>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</si>
  <si>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</si>
  <si>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</si>
  <si>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</si>
  <si>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</si>
  <si>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</si>
  <si>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</si>
  <si>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</si>
  <si>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</si>
  <si>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</si>
  <si>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</si>
  <si>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</si>
  <si>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</si>
  <si>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</si>
  <si>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</si>
  <si>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</si>
  <si>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</si>
  <si>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</si>
  <si>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</si>
  <si>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</si>
  <si>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</si>
  <si>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</si>
  <si>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</si>
  <si>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</si>
  <si>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</si>
  <si>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</si>
  <si>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</si>
  <si>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</si>
  <si>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</si>
  <si>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</si>
  <si>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</si>
  <si>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</si>
  <si>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</si>
  <si>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</si>
  <si>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</si>
  <si>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</si>
  <si>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</si>
  <si>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</si>
  <si>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</si>
  <si>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</si>
  <si>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</si>
  <si>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</si>
  <si>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</si>
  <si>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</si>
  <si>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</si>
  <si>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</si>
  <si>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</si>
  <si>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</si>
  <si>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</si>
  <si>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</si>
  <si>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</si>
  <si>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</si>
  <si>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</si>
  <si>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</si>
  <si>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</si>
  <si>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</si>
  <si>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</si>
  <si>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</si>
  <si>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</si>
  <si>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</si>
  <si>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</si>
  <si>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</si>
  <si>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</si>
  <si>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</si>
  <si>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</si>
  <si>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</si>
  <si>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</si>
  <si>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</si>
  <si>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</si>
  <si>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</si>
  <si>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</si>
  <si>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</si>
  <si>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</si>
  <si>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</si>
  <si>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</si>
  <si>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</si>
  <si>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</si>
  <si>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</si>
  <si>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</si>
  <si>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</si>
  <si>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</si>
  <si>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</si>
  <si>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</si>
  <si>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</si>
  <si>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</si>
  <si>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</si>
  <si>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</si>
  <si>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</si>
  <si>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</si>
  <si>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</si>
  <si>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</si>
  <si>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</si>
  <si>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</si>
  <si>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</si>
  <si>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</si>
  <si>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</si>
  <si>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</si>
  <si>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</si>
  <si>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</si>
  <si>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</si>
  <si>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</si>
  <si>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</si>
  <si>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</si>
  <si>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</si>
  <si>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</si>
  <si>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</si>
  <si>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</si>
  <si>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</si>
  <si>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</si>
  <si>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</si>
  <si>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</si>
  <si>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</si>
  <si>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</si>
  <si>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</si>
  <si>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</si>
  <si>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</si>
  <si>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</si>
  <si>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</si>
  <si>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</si>
  <si>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</si>
  <si>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</si>
  <si>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</si>
  <si>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</si>
  <si>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</si>
  <si>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</si>
  <si>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</si>
  <si>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</si>
  <si>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</si>
  <si>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</si>
  <si>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</si>
  <si>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</si>
  <si>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</si>
  <si>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</si>
  <si>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</si>
  <si>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</si>
  <si>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</si>
  <si>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</si>
  <si>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</si>
  <si>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</si>
  <si>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</si>
  <si>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</si>
  <si>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</si>
  <si>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</si>
  <si>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</si>
  <si>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</si>
  <si>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</si>
  <si>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</si>
  <si>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</si>
  <si>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</si>
  <si>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</si>
  <si>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</si>
  <si>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</si>
  <si>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</si>
  <si>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</si>
  <si>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</si>
  <si>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</si>
  <si>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</si>
  <si>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</si>
  <si>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</si>
  <si>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</si>
  <si>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</si>
  <si>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</si>
  <si>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</si>
  <si>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</si>
  <si>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</si>
  <si>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</si>
  <si>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</si>
  <si>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</si>
  <si>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</si>
  <si>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</si>
  <si>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</si>
  <si>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</si>
  <si>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</si>
  <si>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</si>
  <si>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</si>
  <si>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</si>
  <si>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</si>
  <si>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</si>
  <si>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</si>
  <si>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</si>
  <si>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</si>
  <si>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</si>
  <si>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</si>
  <si>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</si>
  <si>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</si>
  <si>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</si>
  <si>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</si>
  <si>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</si>
  <si>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</si>
  <si>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</si>
  <si>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</si>
  <si>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</si>
  <si>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</si>
  <si>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</si>
  <si>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</si>
  <si>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</si>
  <si>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</si>
  <si>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</si>
  <si>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</si>
  <si>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</si>
  <si>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</si>
  <si>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</si>
  <si>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</si>
  <si>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</si>
  <si>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</si>
  <si>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</si>
  <si>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</si>
  <si>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</si>
  <si>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</si>
  <si>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</si>
  <si>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</si>
  <si>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</si>
  <si>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</si>
  <si>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</si>
  <si>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</si>
  <si>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</si>
  <si>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</si>
  <si>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</si>
  <si>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</si>
  <si>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</si>
  <si>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</si>
  <si>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</si>
  <si>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</si>
  <si>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</si>
  <si>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</si>
  <si>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</si>
  <si>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</si>
  <si>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</si>
  <si>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</si>
  <si>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</si>
  <si>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</si>
  <si>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</si>
  <si>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</si>
  <si>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</si>
  <si>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</si>
  <si>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</si>
  <si>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</si>
  <si>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</si>
  <si>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</si>
  <si>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</si>
  <si>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</si>
  <si>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</si>
  <si>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</si>
  <si>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</si>
  <si>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</si>
  <si>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</si>
  <si>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</si>
  <si>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</si>
  <si>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</si>
  <si>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</si>
  <si>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</si>
  <si>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</si>
  <si>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</si>
  <si>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</si>
  <si>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</si>
  <si>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</si>
  <si>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</si>
  <si>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</si>
  <si>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</si>
  <si>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</si>
  <si>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</si>
  <si>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</si>
  <si>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</si>
  <si>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</si>
  <si>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</si>
  <si>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</si>
  <si>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</si>
  <si>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</si>
  <si>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</si>
  <si>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</si>
  <si>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</si>
  <si>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</si>
  <si>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</si>
  <si>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</si>
  <si>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</si>
  <si>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</si>
  <si>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</si>
  <si>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</si>
  <si>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</si>
  <si>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</si>
  <si>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</si>
  <si>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</si>
  <si>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</si>
  <si>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</si>
  <si>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</si>
  <si>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</si>
  <si>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</si>
  <si>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</si>
  <si>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</si>
  <si>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</si>
  <si>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</si>
  <si>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</si>
  <si>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</si>
  <si>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</si>
  <si>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</si>
  <si>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</si>
  <si>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</si>
  <si>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</si>
  <si>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</si>
  <si>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</si>
  <si>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</si>
  <si>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</si>
  <si>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</si>
  <si>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</si>
  <si>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</si>
  <si>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</si>
  <si>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</si>
  <si>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</si>
  <si>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</si>
  <si>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</si>
  <si>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</si>
  <si>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</si>
  <si>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</si>
  <si>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</si>
  <si>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</si>
  <si>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</si>
  <si>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</si>
  <si>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</si>
  <si>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</si>
  <si>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</si>
  <si>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</si>
  <si>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</si>
  <si>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</si>
  <si>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</si>
  <si>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</si>
  <si>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</si>
  <si>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</si>
  <si>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</si>
  <si>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</si>
  <si>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</si>
  <si>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</si>
  <si>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</si>
  <si>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</si>
  <si>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</si>
  <si>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</si>
  <si>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</si>
  <si>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</si>
  <si>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</si>
  <si>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</si>
  <si>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</si>
  <si>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</si>
  <si>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</si>
  <si>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</si>
  <si>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</si>
  <si>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</si>
  <si>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</si>
  <si>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</si>
  <si>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</si>
  <si>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</si>
  <si>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</si>
  <si>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</si>
  <si>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</si>
  <si>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</si>
  <si>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</si>
  <si>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</si>
  <si>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</si>
  <si>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</si>
  <si>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</si>
  <si>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</si>
  <si>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</si>
  <si>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</si>
  <si>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</si>
  <si>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</si>
  <si>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</si>
  <si>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</si>
  <si>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</si>
  <si>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</si>
  <si>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</si>
  <si>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</si>
  <si>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</si>
  <si>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</si>
  <si>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</si>
  <si>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</si>
  <si>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</si>
  <si>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</si>
  <si>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</si>
  <si>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</si>
  <si>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</si>
  <si>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</si>
  <si>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</si>
  <si>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</si>
  <si>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</si>
  <si>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</si>
  <si>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</si>
  <si>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</si>
  <si>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</si>
  <si>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</si>
  <si>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</si>
  <si>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</si>
  <si>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</si>
  <si>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</si>
  <si>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</si>
  <si>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</si>
  <si>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</si>
  <si>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</si>
  <si>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</si>
  <si>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</si>
  <si>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</si>
  <si>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</si>
  <si>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</si>
  <si>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</si>
  <si>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</si>
  <si>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</si>
  <si>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</si>
  <si>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</si>
  <si>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</si>
  <si>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</si>
  <si>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</si>
  <si>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</si>
  <si>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</si>
  <si>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</si>
  <si>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</si>
  <si>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</si>
  <si>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</si>
  <si>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</si>
  <si>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</si>
  <si>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</si>
  <si>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</si>
  <si>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</si>
  <si>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</si>
  <si>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</si>
  <si>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</si>
  <si>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</si>
  <si>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</si>
  <si>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</si>
  <si>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</si>
  <si>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</si>
  <si>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</si>
  <si>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</si>
  <si>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</si>
  <si>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</si>
  <si>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</si>
  <si>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</si>
  <si>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</si>
  <si>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</si>
  <si>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</si>
  <si>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</si>
  <si>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</si>
  <si>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</si>
  <si>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</si>
  <si>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</si>
  <si>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</si>
  <si>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</si>
  <si>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</si>
  <si>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</si>
  <si>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</si>
  <si>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</si>
  <si>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</si>
  <si>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</si>
  <si>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</si>
  <si>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</si>
  <si>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</si>
  <si>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</si>
  <si>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</si>
  <si>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</si>
  <si>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</si>
  <si>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</si>
  <si>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</si>
  <si>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</si>
  <si>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</si>
  <si>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</si>
  <si>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</si>
  <si>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</si>
  <si>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</si>
  <si>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</si>
  <si>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</si>
  <si>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</si>
  <si>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</si>
  <si>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</si>
  <si>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</si>
  <si>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</si>
  <si>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</si>
  <si>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</si>
  <si>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</si>
  <si>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</si>
  <si>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</si>
  <si>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</si>
  <si>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</si>
  <si>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</si>
  <si>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</si>
  <si>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</si>
  <si>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</si>
  <si>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</si>
  <si>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</si>
  <si>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</si>
  <si>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</si>
  <si>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</si>
  <si>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</si>
  <si>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</si>
  <si>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</si>
  <si>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</si>
  <si>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</si>
  <si>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</si>
  <si>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</si>
  <si>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</si>
  <si>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</si>
  <si>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</si>
  <si>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</si>
  <si>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</si>
  <si>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</si>
  <si>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</si>
  <si>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</si>
  <si>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</si>
  <si>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</si>
  <si>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</si>
  <si>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</si>
  <si>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</si>
  <si>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</si>
  <si>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</si>
  <si>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</si>
  <si>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</si>
  <si>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</si>
  <si>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</si>
  <si>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</si>
  <si>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</si>
  <si>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</si>
  <si>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</si>
  <si>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</si>
  <si>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</si>
  <si>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</si>
  <si>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</si>
  <si>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</si>
  <si>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</si>
  <si>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</si>
  <si>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</si>
  <si>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</si>
  <si>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</si>
  <si>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</si>
  <si>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</si>
  <si>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</si>
  <si>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</si>
  <si>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</si>
  <si>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</si>
  <si>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</si>
  <si>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</si>
  <si>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</si>
  <si>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</si>
  <si>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</si>
  <si>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</si>
  <si>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</si>
  <si>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</si>
  <si>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</si>
  <si>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</si>
  <si>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</si>
  <si>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</si>
  <si>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</si>
  <si>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</si>
  <si>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</si>
  <si>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</si>
  <si>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</si>
  <si>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</si>
  <si>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</si>
  <si>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</si>
  <si>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</si>
  <si>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</si>
  <si>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</si>
  <si>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</si>
  <si>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</si>
  <si>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</si>
  <si>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</si>
  <si>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</si>
  <si>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</si>
  <si>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</si>
  <si>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</si>
  <si>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</si>
  <si>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</si>
  <si>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</si>
  <si>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</si>
  <si>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</si>
  <si>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</si>
  <si>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</si>
  <si>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</si>
  <si>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</si>
  <si>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</si>
  <si>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</si>
  <si>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</si>
  <si>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</si>
  <si>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</si>
  <si>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</si>
  <si>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</si>
  <si>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</si>
  <si>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</si>
  <si>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</si>
  <si>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</si>
  <si>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</si>
  <si>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</si>
  <si>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</si>
  <si>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</si>
  <si>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</si>
  <si>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</si>
  <si>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</si>
  <si>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</si>
  <si>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</si>
  <si>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</si>
  <si>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</si>
  <si>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</si>
  <si>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</si>
  <si>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</si>
  <si>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</si>
  <si>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</si>
  <si>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</si>
  <si>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</si>
  <si>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</si>
  <si>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</si>
  <si>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</si>
  <si>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</si>
  <si>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</si>
  <si>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</si>
  <si>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</si>
  <si>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</si>
  <si>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</si>
  <si>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</si>
  <si>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</si>
  <si>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</si>
  <si>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</si>
  <si>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</si>
  <si>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</si>
  <si>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</si>
  <si>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</si>
  <si>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</si>
  <si>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</si>
  <si>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</si>
  <si>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</si>
  <si>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</si>
  <si>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</si>
  <si>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</si>
  <si>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</si>
  <si>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</si>
  <si>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</si>
  <si>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</si>
  <si>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</si>
  <si>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</si>
  <si>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</si>
  <si>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</si>
  <si>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</si>
  <si>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</si>
  <si>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</si>
  <si>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</si>
  <si>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</si>
  <si>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</si>
  <si>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</si>
  <si>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</si>
  <si>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</si>
  <si>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</si>
  <si>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</si>
  <si>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</si>
  <si>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</si>
  <si>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</si>
  <si>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</si>
  <si>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</si>
  <si>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</si>
  <si>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</si>
  <si>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</si>
  <si>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</si>
  <si>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</si>
  <si>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</si>
  <si>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</si>
  <si>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</si>
  <si>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</si>
  <si>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</si>
  <si>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</si>
  <si>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</si>
  <si>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</si>
  <si>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</si>
  <si>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</si>
  <si>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</si>
  <si>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</si>
  <si>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</si>
  <si>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</si>
  <si>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</si>
  <si>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</si>
  <si>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</si>
  <si>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</si>
  <si>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</si>
  <si>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</si>
  <si>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</si>
  <si>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</si>
  <si>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</si>
  <si>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</si>
  <si>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</si>
  <si>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</si>
  <si>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</si>
  <si>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</si>
  <si>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</si>
  <si>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</si>
  <si>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</si>
  <si>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</si>
  <si>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</si>
  <si>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</si>
  <si>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</si>
  <si>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</si>
  <si>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</si>
  <si>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</si>
  <si>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</si>
  <si>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</si>
  <si>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</si>
  <si>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</si>
  <si>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</si>
  <si>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</si>
  <si>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</si>
  <si>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</si>
  <si>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</si>
  <si>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</si>
  <si>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</si>
  <si>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</si>
  <si>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</si>
  <si>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</si>
  <si>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</si>
  <si>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</si>
  <si>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</si>
  <si>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</si>
  <si>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</si>
  <si>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</si>
  <si>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</si>
  <si>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</si>
  <si>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</si>
  <si>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</si>
  <si>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</si>
  <si>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</si>
  <si>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</si>
  <si>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</si>
  <si>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</si>
  <si>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</si>
  <si>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</si>
  <si>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</si>
  <si>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</si>
  <si>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</si>
  <si>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</si>
  <si>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</si>
  <si>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</si>
  <si>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</si>
  <si>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</si>
  <si>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</si>
  <si>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</si>
  <si>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</si>
  <si>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</si>
  <si>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</si>
  <si>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</si>
  <si>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</si>
  <si>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</si>
  <si>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</si>
  <si>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</si>
  <si>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</si>
  <si>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</si>
  <si>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</si>
  <si>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</si>
  <si>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</si>
  <si>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</si>
  <si>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</si>
  <si>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</si>
  <si>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</si>
  <si>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</si>
  <si>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</si>
  <si>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</si>
  <si>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</si>
  <si>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</si>
  <si>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</si>
  <si>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</si>
  <si>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</si>
  <si>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</si>
  <si>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</si>
  <si>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</si>
  <si>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</si>
  <si>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</si>
  <si>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</si>
  <si>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</si>
  <si>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</si>
  <si>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</si>
  <si>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</si>
  <si>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</si>
  <si>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</si>
  <si>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</si>
  <si>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</si>
  <si>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</si>
  <si>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</si>
  <si>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</si>
  <si>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</si>
  <si>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</si>
  <si>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</si>
  <si>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</si>
  <si>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</si>
  <si>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</si>
  <si>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</si>
  <si>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</si>
  <si>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</si>
  <si>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</si>
  <si>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</si>
  <si>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</si>
  <si>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</si>
  <si>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</si>
  <si>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</si>
  <si>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</si>
  <si>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</si>
  <si>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</si>
  <si>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</si>
  <si>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</si>
  <si>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</si>
  <si>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</si>
  <si>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</si>
  <si>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</si>
  <si>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</si>
  <si>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</si>
  <si>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</si>
  <si>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</si>
  <si>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</si>
  <si>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</si>
  <si>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</si>
  <si>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</si>
  <si>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</si>
  <si>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</si>
  <si>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</si>
  <si>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</si>
  <si>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</si>
  <si>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</si>
  <si>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</si>
  <si>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</si>
  <si>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</si>
  <si>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</si>
  <si>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</si>
  <si>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</si>
  <si>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</si>
  <si>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</si>
  <si>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</si>
  <si>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</si>
  <si>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</si>
  <si>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</si>
  <si>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</si>
  <si>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</si>
  <si>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</si>
  <si>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</si>
  <si>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</si>
  <si>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</si>
  <si>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</si>
  <si>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</si>
  <si>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</si>
  <si>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</si>
  <si>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</si>
  <si>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</si>
  <si>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</si>
  <si>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</si>
  <si>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</si>
  <si>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</si>
  <si>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</si>
  <si>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</si>
  <si>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</si>
  <si>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</si>
  <si>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</si>
  <si>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</si>
  <si>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</si>
  <si>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</si>
  <si>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</si>
  <si>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</si>
  <si>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</si>
  <si>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</si>
  <si>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</si>
  <si>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</si>
  <si>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</si>
  <si>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</si>
  <si>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</si>
  <si>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</si>
  <si>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</si>
  <si>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</si>
  <si>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</si>
  <si>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</si>
  <si>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</si>
  <si>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</si>
  <si>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</si>
  <si>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</si>
  <si>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</si>
  <si>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</si>
  <si>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</si>
  <si>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</si>
  <si>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</si>
  <si>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</si>
  <si>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</si>
  <si>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</si>
  <si>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</si>
  <si>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</si>
  <si>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</si>
  <si>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</si>
  <si>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</si>
  <si>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</si>
  <si>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</si>
  <si>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</si>
  <si>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</si>
  <si>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</si>
  <si>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</si>
  <si>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</si>
  <si>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</si>
  <si>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</si>
  <si>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</si>
  <si>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</si>
  <si>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</si>
  <si>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</si>
  <si>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</si>
  <si>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</si>
  <si>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</si>
  <si>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</si>
  <si>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</si>
  <si>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</si>
  <si>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</si>
  <si>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</si>
  <si>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</si>
  <si>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</si>
  <si>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</si>
  <si>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</si>
  <si>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</si>
  <si>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</si>
  <si>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</si>
  <si>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</si>
  <si>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</si>
  <si>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</si>
  <si>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</si>
  <si>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</si>
  <si>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</si>
  <si>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</si>
  <si>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</si>
  <si>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</si>
  <si>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</si>
  <si>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</si>
  <si>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</si>
  <si>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</si>
  <si>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</si>
  <si>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</si>
  <si>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</si>
  <si>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</si>
  <si>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</si>
  <si>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</si>
  <si>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</si>
  <si>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</si>
  <si>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</si>
  <si>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</si>
  <si>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</si>
  <si>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</si>
  <si>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</si>
  <si>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</si>
  <si>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</si>
  <si>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</si>
  <si>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</si>
  <si>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</si>
  <si>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</si>
  <si>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</si>
  <si>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</si>
  <si>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</si>
  <si>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</si>
  <si>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</si>
  <si>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</si>
  <si>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</si>
  <si>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</si>
  <si>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</si>
  <si>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</si>
  <si>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</si>
  <si>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</si>
  <si>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</si>
  <si>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</si>
  <si>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</si>
  <si>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</si>
  <si>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</si>
  <si>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</si>
  <si>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</si>
  <si>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</si>
  <si>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</si>
  <si>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</si>
  <si>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</si>
  <si>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</si>
  <si>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</si>
  <si>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</si>
  <si>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</si>
  <si>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</si>
  <si>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</si>
  <si>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</si>
  <si>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</si>
  <si>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</si>
  <si>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</si>
  <si>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</si>
  <si>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</si>
  <si>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</si>
  <si>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</si>
  <si>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</si>
  <si>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</si>
  <si>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</si>
  <si>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</si>
  <si>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</si>
  <si>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</si>
  <si>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</si>
  <si>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</si>
  <si>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</si>
  <si>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</si>
  <si>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</si>
  <si>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</si>
  <si>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</si>
  <si>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</si>
  <si>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</si>
  <si>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</si>
  <si>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</si>
  <si>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</si>
  <si>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</si>
  <si>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</si>
  <si>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</si>
  <si>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</si>
  <si>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</si>
  <si>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</si>
  <si>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</si>
  <si>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</si>
  <si>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</si>
  <si>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</si>
  <si>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</si>
  <si>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</si>
  <si>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</si>
  <si>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</si>
  <si>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</si>
  <si>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</si>
  <si>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</si>
  <si>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</si>
  <si>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</si>
  <si>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</si>
  <si>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</si>
  <si>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</si>
  <si>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</si>
  <si>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</si>
  <si>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</si>
  <si>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</si>
  <si>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</si>
  <si>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</si>
  <si>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</si>
  <si>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</si>
  <si>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</si>
  <si>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</si>
  <si>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</si>
  <si>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</si>
  <si>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</si>
  <si>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</si>
  <si>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</si>
  <si>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</si>
  <si>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</si>
  <si>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</si>
  <si>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</si>
  <si>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</si>
  <si>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</si>
  <si>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</si>
  <si>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</si>
  <si>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</si>
  <si>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</si>
  <si>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</si>
  <si>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</si>
  <si>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</si>
  <si>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</si>
  <si>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</si>
  <si>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</si>
  <si>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</si>
  <si>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</si>
  <si>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</si>
  <si>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</si>
  <si>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</si>
  <si>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</si>
  <si>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</si>
  <si>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</si>
  <si>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</si>
  <si>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</si>
  <si>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</si>
  <si>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</si>
  <si>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</si>
  <si>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</si>
  <si>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</si>
  <si>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</si>
  <si>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</si>
  <si>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</si>
  <si>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</si>
  <si>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</si>
  <si>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</si>
  <si>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</si>
  <si>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</si>
  <si>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</si>
  <si>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</si>
  <si>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</si>
  <si>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</si>
  <si>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</si>
  <si>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</si>
  <si>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</si>
  <si>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</si>
  <si>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</si>
  <si>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</si>
  <si>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</si>
  <si>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</si>
  <si>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</si>
  <si>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</si>
  <si>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</si>
  <si>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</si>
  <si>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</si>
  <si>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</si>
  <si>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</si>
  <si>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</si>
  <si>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</si>
  <si>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</si>
  <si>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</si>
  <si>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</si>
  <si>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</si>
  <si>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</si>
  <si>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</si>
  <si>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</si>
  <si>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</si>
  <si>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</si>
  <si>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</si>
  <si>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</si>
  <si>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</si>
  <si>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</si>
  <si>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</si>
  <si>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</si>
  <si>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</si>
  <si>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</si>
  <si>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</si>
  <si>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</si>
  <si>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</si>
  <si>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</si>
  <si>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</si>
  <si>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</si>
  <si>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</si>
  <si>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</si>
  <si>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</si>
  <si>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</si>
  <si>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</si>
  <si>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</si>
  <si>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</si>
  <si>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</si>
  <si>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</si>
  <si>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</si>
  <si>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</si>
  <si>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</si>
  <si>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</si>
  <si>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</si>
  <si>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</si>
  <si>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</si>
  <si>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</si>
  <si>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</si>
  <si>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</si>
  <si>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</si>
  <si>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</si>
  <si>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</si>
  <si>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</si>
  <si>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</si>
  <si>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</si>
  <si>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</si>
  <si>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</si>
  <si>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</si>
  <si>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</si>
  <si>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</si>
  <si>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</si>
  <si>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</si>
  <si>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</si>
  <si>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</si>
  <si>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</si>
  <si>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</si>
  <si>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</si>
  <si>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</si>
  <si>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</si>
  <si>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</si>
  <si>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</si>
  <si>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</si>
  <si>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</si>
  <si>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</si>
  <si>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</si>
  <si>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</si>
  <si>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</si>
  <si>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</si>
  <si>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</si>
  <si>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</si>
  <si>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</si>
  <si>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</si>
  <si>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</si>
  <si>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</si>
  <si>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</si>
  <si>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</si>
  <si>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</si>
  <si>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</si>
  <si>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</si>
  <si>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</si>
  <si>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</si>
  <si>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</si>
  <si>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</si>
  <si>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</si>
  <si>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</si>
  <si>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</si>
  <si>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</si>
  <si>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</si>
  <si>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</si>
  <si>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</si>
  <si>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</si>
  <si>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</si>
  <si>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</si>
  <si>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</si>
  <si>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</si>
  <si>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</si>
  <si>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</si>
  <si>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</si>
  <si>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</si>
  <si>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</si>
  <si>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</si>
  <si>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</si>
  <si>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</si>
  <si>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</si>
  <si>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</si>
  <si>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</si>
  <si>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</si>
  <si>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</si>
  <si>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</si>
  <si>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</si>
  <si>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</si>
  <si>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</si>
  <si>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</si>
  <si>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</si>
  <si>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</si>
  <si>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</si>
  <si>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</si>
  <si>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</si>
  <si>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</si>
  <si>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</si>
  <si>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</si>
  <si>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</si>
  <si>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</si>
  <si>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</si>
  <si>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</si>
  <si>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</si>
  <si>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</si>
  <si>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</si>
  <si>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</si>
  <si>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</si>
  <si>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</si>
  <si>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</si>
  <si>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</si>
  <si>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</si>
  <si>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</si>
  <si>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</si>
  <si>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</si>
  <si>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</si>
  <si>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</si>
  <si>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</si>
  <si>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</si>
  <si>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</si>
  <si>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</si>
  <si>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</si>
  <si>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</si>
  <si>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</si>
  <si>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</si>
  <si>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</si>
  <si>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</si>
  <si>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</si>
  <si>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</si>
  <si>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</si>
  <si>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</si>
  <si>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</si>
  <si>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</si>
  <si>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</si>
  <si>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</si>
  <si>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</si>
  <si>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</si>
  <si>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</si>
  <si>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</si>
  <si>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</si>
  <si>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</si>
  <si>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</si>
  <si>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</si>
  <si>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</si>
  <si>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</si>
  <si>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</si>
  <si>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</si>
  <si>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</si>
  <si>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</si>
  <si>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</si>
  <si>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</si>
  <si>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</si>
  <si>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</si>
  <si>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</si>
  <si>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</si>
  <si>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</si>
  <si>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</si>
  <si>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</si>
  <si>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</si>
  <si>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</si>
  <si>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</si>
  <si>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</si>
  <si>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</si>
  <si>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</si>
  <si>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</si>
  <si>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</si>
  <si>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</si>
  <si>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</si>
  <si>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</si>
  <si>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</si>
  <si>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</si>
  <si>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</si>
  <si>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</si>
  <si>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</si>
  <si>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</si>
  <si>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</si>
  <si>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</si>
  <si>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</si>
  <si>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</si>
  <si>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</si>
  <si>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</si>
  <si>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</si>
  <si>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</si>
  <si>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</si>
  <si>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</si>
  <si>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</si>
  <si>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</si>
  <si>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</si>
  <si>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</si>
  <si>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</si>
  <si>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</si>
  <si>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</si>
  <si>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</si>
  <si>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</si>
  <si>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</si>
  <si>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</si>
  <si>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</si>
  <si>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</si>
  <si>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</si>
  <si>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</si>
  <si>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</si>
  <si>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</si>
  <si>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</si>
  <si>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</si>
  <si>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</si>
  <si>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</si>
  <si>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</si>
  <si>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</si>
  <si>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</si>
  <si>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</si>
  <si>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</si>
  <si>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</si>
  <si>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</si>
  <si>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</si>
  <si>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</si>
  <si>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</si>
  <si>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</si>
  <si>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</si>
  <si>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</si>
  <si>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</si>
  <si>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</si>
  <si>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</si>
  <si>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</si>
  <si>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</si>
  <si>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</si>
  <si>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</si>
  <si>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</si>
  <si>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</si>
  <si>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</si>
  <si>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</si>
  <si>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</si>
  <si>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</si>
  <si>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</si>
  <si>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</si>
  <si>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</si>
  <si>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</si>
  <si>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</si>
  <si>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</si>
  <si>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</si>
  <si>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</si>
  <si>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</si>
  <si>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</si>
  <si>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</si>
  <si>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</si>
  <si>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</si>
  <si>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</si>
  <si>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</si>
  <si>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</si>
  <si>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</si>
  <si>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</si>
  <si>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</si>
  <si>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</si>
  <si>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</si>
  <si>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</si>
  <si>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</si>
  <si>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</si>
  <si>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</si>
  <si>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</si>
  <si>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</si>
  <si>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</si>
  <si>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</si>
  <si>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</si>
  <si>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</si>
  <si>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</si>
  <si>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</si>
  <si>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</si>
  <si>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</si>
  <si>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</si>
  <si>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</si>
  <si>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</si>
  <si>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</si>
  <si>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</si>
  <si>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</si>
  <si>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</si>
  <si>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</si>
  <si>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</si>
  <si>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</si>
  <si>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</si>
  <si>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</si>
  <si>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</si>
  <si>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</si>
  <si>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</si>
  <si>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</si>
  <si>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</si>
  <si>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</si>
  <si>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</si>
  <si>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</si>
  <si>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</si>
  <si>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</si>
  <si>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</si>
  <si>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</si>
  <si>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</si>
  <si>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</si>
  <si>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</si>
  <si>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</si>
  <si>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</si>
  <si>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</si>
  <si>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</si>
  <si>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</si>
  <si>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</si>
  <si>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</si>
  <si>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</si>
  <si>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</si>
  <si>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</si>
  <si>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</si>
  <si>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</si>
  <si>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</si>
  <si>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</si>
  <si>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</si>
  <si>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</si>
  <si>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</si>
  <si>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</si>
  <si>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</si>
  <si>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</si>
  <si>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</si>
  <si>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</si>
  <si>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</si>
  <si>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</si>
  <si>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</si>
  <si>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</si>
  <si>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</si>
  <si>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</si>
  <si>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</si>
  <si>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</si>
  <si>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</si>
  <si>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</si>
  <si>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</si>
  <si>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</si>
  <si>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</si>
  <si>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</si>
  <si>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</si>
  <si>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</si>
  <si>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</si>
  <si>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</si>
  <si>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</si>
  <si>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</si>
  <si>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</si>
  <si>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</si>
  <si>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</si>
  <si>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</si>
  <si>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</si>
  <si>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</si>
  <si>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</si>
  <si>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</si>
  <si>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</si>
  <si>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</si>
  <si>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</si>
  <si>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</si>
  <si>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</si>
  <si>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</si>
  <si>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</si>
  <si>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</si>
  <si>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</si>
  <si>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</si>
  <si>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</si>
  <si>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</si>
  <si>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</si>
  <si>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</si>
  <si>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</si>
  <si>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</si>
  <si>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</si>
  <si>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</si>
  <si>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</si>
  <si>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</si>
  <si>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</si>
  <si>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</si>
  <si>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</si>
  <si>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</si>
  <si>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</si>
  <si>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</si>
  <si>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</si>
  <si>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</si>
  <si>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</si>
  <si>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</si>
  <si>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</si>
  <si>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</si>
  <si>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</si>
  <si>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</si>
  <si>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</si>
  <si>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</si>
  <si>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</si>
  <si>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</si>
  <si>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</si>
  <si>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</si>
  <si>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</si>
  <si>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</si>
  <si>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</si>
  <si>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</si>
  <si>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</si>
  <si>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</si>
  <si>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</si>
  <si>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</si>
  <si>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</si>
  <si>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</si>
  <si>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</si>
  <si>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</si>
  <si>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</si>
  <si>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</si>
  <si>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</si>
  <si>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</si>
  <si>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</si>
  <si>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</si>
  <si>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</si>
  <si>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</si>
  <si>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</si>
  <si>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</si>
  <si>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</si>
  <si>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</si>
  <si>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</si>
  <si>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</si>
  <si>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</si>
  <si>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</si>
  <si>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</si>
  <si>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</si>
  <si>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</si>
  <si>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</si>
  <si>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</si>
  <si>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</si>
  <si>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</si>
  <si>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</si>
  <si>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</si>
  <si>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</si>
  <si>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</si>
  <si>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</si>
  <si>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</si>
  <si>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</si>
  <si>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</si>
  <si>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</si>
  <si>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</si>
  <si>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</si>
  <si>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</si>
  <si>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</si>
  <si>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</si>
  <si>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</si>
  <si>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</si>
  <si>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</si>
  <si>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</si>
  <si>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</si>
  <si>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</si>
  <si>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</si>
  <si>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</si>
  <si>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</si>
  <si>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</si>
  <si>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</si>
  <si>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</si>
  <si>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</si>
  <si>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</si>
  <si>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</si>
  <si>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</si>
  <si>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</si>
  <si>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</si>
  <si>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</si>
  <si>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</si>
  <si>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</si>
  <si>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</si>
  <si>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</si>
  <si>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</si>
  <si>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</si>
  <si>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</si>
  <si>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</si>
  <si>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</si>
  <si>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</si>
  <si>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</si>
  <si>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</si>
  <si>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</si>
  <si>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</si>
  <si>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</si>
  <si>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</si>
  <si>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</si>
  <si>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</si>
  <si>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</si>
  <si>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</si>
  <si>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</si>
  <si>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</si>
  <si>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</si>
  <si>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</si>
  <si>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</si>
  <si>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</si>
  <si>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</si>
  <si>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</si>
  <si>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</si>
  <si>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</si>
  <si>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</si>
  <si>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</si>
  <si>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</si>
  <si>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</si>
  <si>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</si>
  <si>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</si>
  <si>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</si>
  <si>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</si>
  <si>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</si>
  <si>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</si>
  <si>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</si>
  <si>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</si>
  <si>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</si>
  <si>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</si>
  <si>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</si>
  <si>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</si>
  <si>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</si>
  <si>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</si>
  <si>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</si>
  <si>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</si>
  <si>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</si>
  <si>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</si>
  <si>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</si>
  <si>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</si>
  <si>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</si>
  <si>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</si>
  <si>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</si>
  <si>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</si>
  <si>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</si>
  <si>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</si>
  <si>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</si>
  <si>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</si>
  <si>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</si>
  <si>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</si>
  <si>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</si>
  <si>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</si>
  <si>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</si>
  <si>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</si>
  <si>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</si>
  <si>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</si>
  <si>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</si>
  <si>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</si>
  <si>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</si>
  <si>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</si>
  <si>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</si>
  <si>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</si>
  <si>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</si>
  <si>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</si>
  <si>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</si>
  <si>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</si>
  <si>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</si>
  <si>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</si>
  <si>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</si>
  <si>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</si>
  <si>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</si>
  <si>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</si>
  <si>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</si>
  <si>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</si>
  <si>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</si>
  <si>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</si>
  <si>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</si>
  <si>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</si>
  <si>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</si>
  <si>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</si>
  <si>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</si>
  <si>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</si>
  <si>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</si>
  <si>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</si>
  <si>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</si>
  <si>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</si>
  <si>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</si>
  <si>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</si>
  <si>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</si>
  <si>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</si>
  <si>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</si>
  <si>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</si>
  <si>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</si>
  <si>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</si>
  <si>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</si>
  <si>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</si>
  <si>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</si>
  <si>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</si>
  <si>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</si>
  <si>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</si>
  <si>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</si>
  <si>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</si>
  <si>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</si>
  <si>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</si>
  <si>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</si>
  <si>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</si>
  <si>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</si>
  <si>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</si>
  <si>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</si>
  <si>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</si>
  <si>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</si>
  <si>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</si>
  <si>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</si>
  <si>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</si>
  <si>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</si>
  <si>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</si>
  <si>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</si>
  <si>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</si>
  <si>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</si>
  <si>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</si>
  <si>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</si>
  <si>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</si>
  <si>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</si>
  <si>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</si>
  <si>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</si>
  <si>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</si>
  <si>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</si>
  <si>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</si>
  <si>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</si>
  <si>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</si>
  <si>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</si>
  <si>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</si>
  <si>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</si>
  <si>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</si>
  <si>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</si>
  <si>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</si>
  <si>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</si>
  <si>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</si>
  <si>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</si>
  <si>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</si>
  <si>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</si>
  <si>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</si>
  <si>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</si>
  <si>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</si>
  <si>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</si>
  <si>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</si>
  <si>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</si>
  <si>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</si>
  <si>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</si>
  <si>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</si>
  <si>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</si>
  <si>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</si>
  <si>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</si>
  <si>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</si>
  <si>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</si>
  <si>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</si>
  <si>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</si>
  <si>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</si>
  <si>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</si>
  <si>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</si>
  <si>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</si>
  <si>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</si>
  <si>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</si>
  <si>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</si>
  <si>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</si>
  <si>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</si>
  <si>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</si>
  <si>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</si>
  <si>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</si>
  <si>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</si>
  <si>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</si>
  <si>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</si>
  <si>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</si>
  <si>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</si>
  <si>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</si>
  <si>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</si>
  <si>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</si>
  <si>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</si>
  <si>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</si>
  <si>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</si>
  <si>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</si>
  <si>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</si>
  <si>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</si>
  <si>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</si>
  <si>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</si>
  <si>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</si>
  <si>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</si>
  <si>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</si>
  <si>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</si>
  <si>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</si>
  <si>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</si>
  <si>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</si>
  <si>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</si>
  <si>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</si>
  <si>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</si>
  <si>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</si>
  <si>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</si>
  <si>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</si>
  <si>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</si>
  <si>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</si>
  <si>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</si>
  <si>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</si>
  <si>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</si>
  <si>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</si>
  <si>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</si>
  <si>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</si>
  <si>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</si>
  <si>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</si>
  <si>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</si>
  <si>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</si>
  <si>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</si>
  <si>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</si>
  <si>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</si>
  <si>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</si>
  <si>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</si>
  <si>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</si>
  <si>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</si>
  <si>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</si>
  <si>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</si>
  <si>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</si>
  <si>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</si>
  <si>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</si>
  <si>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</si>
  <si>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</si>
  <si>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</si>
  <si>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</si>
  <si>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</si>
  <si>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</si>
  <si>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</si>
  <si>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</si>
  <si>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</si>
  <si>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</si>
  <si>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</si>
  <si>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</si>
  <si>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</si>
  <si>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</si>
  <si>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</si>
  <si>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</si>
  <si>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</si>
  <si>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</si>
  <si>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</si>
  <si>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</si>
  <si>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</si>
  <si>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</si>
  <si>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</si>
  <si>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</si>
  <si>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</si>
  <si>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</si>
  <si>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</si>
  <si>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</si>
  <si>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</si>
  <si>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</si>
  <si>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</si>
  <si>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</si>
  <si>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</si>
  <si>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</si>
  <si>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</si>
  <si>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</si>
  <si>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</si>
  <si>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</si>
  <si>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</si>
  <si>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</si>
  <si>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</si>
  <si>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</si>
  <si>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</si>
  <si>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</si>
  <si>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</si>
  <si>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</si>
  <si>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</si>
  <si>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</si>
  <si>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</si>
  <si>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</si>
  <si>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</si>
  <si>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</si>
  <si>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</si>
  <si>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</si>
  <si>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</si>
  <si>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</si>
  <si>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</si>
  <si>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</si>
  <si>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</si>
  <si>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</si>
  <si>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</si>
  <si>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</si>
  <si>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</si>
  <si>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</si>
  <si>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</si>
  <si>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</si>
  <si>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</si>
  <si>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</si>
  <si>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</si>
  <si>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</si>
  <si>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</si>
  <si>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</si>
  <si>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</si>
  <si>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</si>
  <si>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</si>
  <si>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</si>
  <si>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</si>
  <si>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</si>
  <si>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</si>
  <si>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</si>
  <si>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</si>
  <si>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</si>
  <si>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</si>
  <si>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</si>
  <si>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</si>
  <si>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</si>
  <si>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</si>
  <si>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</si>
  <si>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</si>
  <si>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</si>
  <si>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</si>
  <si>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</si>
  <si>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</si>
  <si>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</si>
  <si>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</si>
  <si>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</si>
  <si>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</si>
  <si>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</si>
  <si>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</si>
  <si>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</si>
  <si>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</si>
  <si>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</si>
  <si>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</si>
  <si>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</si>
  <si>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</si>
  <si>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</si>
  <si>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</si>
  <si>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</si>
  <si>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</si>
  <si>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</si>
  <si>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</si>
  <si>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</si>
  <si>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</si>
  <si>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</si>
  <si>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</si>
  <si>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</si>
  <si>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</si>
  <si>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</si>
  <si>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</si>
  <si>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</si>
  <si>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</si>
  <si>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</si>
  <si>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</si>
  <si>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</si>
  <si>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</si>
  <si>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</si>
  <si>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</si>
  <si>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</si>
  <si>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</si>
  <si>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</si>
  <si>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</si>
  <si>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</si>
  <si>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</si>
  <si>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</si>
  <si>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</si>
  <si>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</si>
  <si>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</si>
  <si>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</si>
  <si>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</si>
  <si>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</si>
  <si>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</si>
  <si>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</si>
  <si>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</si>
  <si>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</si>
  <si>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</si>
  <si>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</si>
  <si>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</si>
  <si>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</si>
  <si>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</si>
  <si>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</si>
  <si>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</si>
  <si>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</si>
  <si>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</si>
  <si>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</si>
  <si>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</si>
  <si>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</si>
  <si>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</si>
  <si>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</si>
  <si>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</si>
  <si>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</si>
  <si>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</si>
  <si>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</si>
  <si>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</si>
  <si>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</si>
  <si>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</si>
  <si>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</si>
  <si>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</si>
  <si>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</si>
  <si>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</si>
  <si>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</si>
  <si>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</si>
  <si>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</si>
  <si>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</si>
  <si>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</si>
  <si>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</si>
  <si>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</si>
  <si>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</si>
  <si>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</si>
  <si>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</si>
  <si>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</si>
  <si>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</si>
  <si>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</si>
  <si>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</si>
  <si>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</si>
  <si>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</si>
  <si>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</si>
  <si>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</si>
  <si>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</si>
  <si>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</si>
  <si>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</si>
  <si>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</si>
  <si>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</si>
  <si>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</si>
  <si>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</si>
  <si>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</si>
  <si>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</si>
  <si>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</si>
  <si>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</si>
  <si>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</si>
  <si>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</si>
  <si>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</si>
  <si>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</si>
  <si>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</si>
  <si>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</si>
  <si>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</si>
  <si>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</si>
  <si>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</si>
  <si>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</si>
  <si>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</si>
  <si>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</si>
  <si>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</si>
  <si>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</si>
  <si>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</si>
  <si>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</si>
  <si>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</si>
  <si>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</si>
  <si>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</si>
  <si>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</si>
  <si>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</si>
  <si>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</si>
  <si>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</si>
  <si>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</si>
  <si>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</si>
  <si>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</si>
  <si>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</si>
  <si>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</si>
  <si>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</si>
  <si>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</si>
  <si>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</si>
  <si>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</si>
  <si>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</si>
  <si>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</si>
  <si>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</si>
  <si>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</si>
  <si>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</si>
  <si>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</si>
  <si>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</si>
  <si>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</si>
  <si>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</si>
  <si>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</si>
  <si>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</si>
  <si>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</si>
  <si>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</si>
  <si>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</si>
  <si>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</si>
  <si>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</si>
  <si>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</si>
  <si>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</si>
  <si>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</si>
  <si>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</si>
  <si>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</si>
  <si>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</si>
  <si>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</si>
  <si>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</si>
  <si>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</si>
  <si>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</si>
  <si>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</si>
  <si>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</si>
  <si>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</si>
  <si>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</si>
  <si>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</si>
  <si>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</si>
  <si>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</si>
  <si>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</si>
  <si>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</si>
  <si>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</si>
  <si>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</si>
  <si>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</si>
  <si>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</si>
  <si>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</si>
  <si>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</si>
  <si>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</si>
  <si>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</si>
  <si>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</si>
  <si>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</si>
  <si>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</si>
  <si>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</si>
  <si>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</si>
  <si>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</si>
  <si>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</si>
  <si>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</si>
  <si>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</si>
  <si>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</si>
  <si>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</si>
  <si>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</si>
  <si>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</si>
  <si>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</si>
  <si>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</si>
  <si>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</si>
  <si>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</si>
  <si>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</si>
  <si>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</si>
  <si>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</si>
  <si>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</si>
  <si>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</si>
  <si>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</si>
  <si>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</si>
  <si>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</si>
  <si>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</si>
  <si>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</si>
  <si>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</si>
  <si>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</si>
  <si>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</si>
  <si>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</si>
  <si>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</si>
  <si>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</si>
  <si>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</si>
  <si>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</si>
  <si>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</si>
  <si>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</si>
  <si>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</si>
  <si>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</si>
  <si>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</si>
  <si>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</si>
  <si>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</si>
  <si>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</si>
  <si>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</si>
  <si>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</si>
  <si>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</si>
  <si>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</si>
  <si>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</si>
  <si>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</si>
  <si>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</si>
  <si>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</si>
  <si>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</si>
  <si>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</si>
  <si>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</si>
  <si>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</si>
  <si>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</si>
  <si>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</si>
  <si>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</si>
  <si>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</si>
  <si>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</si>
  <si>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</si>
  <si>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</si>
  <si>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</si>
  <si>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</si>
  <si>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</si>
  <si>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</si>
  <si>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</si>
  <si>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</si>
  <si>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</si>
  <si>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</si>
  <si>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</si>
  <si>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</si>
  <si>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</si>
  <si>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</si>
  <si>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</si>
  <si>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</si>
  <si>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</si>
  <si>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</si>
  <si>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</si>
  <si>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</si>
  <si>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</si>
  <si>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</si>
  <si>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</si>
  <si>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</si>
  <si>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</si>
  <si>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</si>
  <si>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</si>
  <si>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</si>
  <si>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</si>
  <si>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</si>
  <si>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</si>
  <si>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</si>
  <si>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</si>
  <si>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</si>
  <si>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</si>
  <si>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</si>
  <si>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</si>
  <si>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</si>
  <si>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</si>
  <si>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</si>
  <si>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</si>
  <si>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</si>
  <si>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</si>
  <si>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</si>
  <si>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</si>
  <si>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</si>
  <si>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</si>
  <si>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</si>
  <si>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</si>
  <si>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</si>
  <si>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</si>
  <si>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</si>
  <si>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</si>
  <si>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</si>
  <si>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</si>
  <si>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</si>
  <si>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</si>
  <si>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</si>
  <si>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</si>
  <si>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</si>
  <si>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</si>
  <si>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</si>
  <si>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</si>
  <si>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</si>
  <si>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</si>
  <si>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</si>
  <si>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</si>
  <si>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</si>
  <si>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</si>
  <si>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</si>
  <si>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</si>
  <si>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</si>
  <si>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</si>
  <si>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</si>
  <si>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</si>
  <si>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</si>
  <si>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</si>
  <si>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</si>
  <si>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</si>
  <si>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</si>
  <si>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</si>
  <si>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</si>
  <si>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</si>
  <si>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</si>
  <si>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</si>
  <si>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</si>
  <si>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</si>
  <si>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</si>
  <si>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</si>
  <si>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</si>
  <si>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</si>
  <si>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</si>
  <si>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</si>
  <si>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</si>
  <si>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</si>
  <si>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</si>
  <si>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</si>
  <si>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</si>
  <si>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</si>
  <si>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</si>
  <si>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</si>
  <si>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</si>
  <si>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</si>
  <si>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</si>
  <si>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</si>
  <si>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</si>
  <si>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</si>
  <si>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</si>
  <si>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</si>
  <si>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</si>
  <si>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</si>
  <si>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</si>
  <si>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</si>
  <si>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</si>
  <si>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</si>
  <si>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</si>
  <si>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</si>
  <si>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</si>
  <si>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</si>
  <si>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</si>
  <si>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</si>
  <si>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</si>
  <si>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</si>
  <si>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</si>
  <si>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</si>
  <si>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</si>
  <si>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</si>
  <si>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</si>
  <si>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</si>
  <si>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</si>
  <si>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</si>
  <si>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</si>
  <si>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</si>
  <si>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</si>
  <si>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</si>
  <si>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</si>
  <si>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</si>
  <si>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</si>
  <si>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</si>
  <si>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</si>
  <si>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</si>
  <si>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</si>
  <si>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</si>
  <si>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</si>
  <si>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</si>
  <si>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</si>
  <si>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</si>
  <si>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</si>
  <si>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</si>
  <si>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</si>
  <si>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</si>
  <si>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</si>
  <si>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</si>
  <si>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</si>
  <si>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</si>
  <si>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</si>
  <si>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</si>
  <si>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</si>
  <si>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</si>
  <si>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</si>
  <si>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</si>
  <si>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</si>
  <si>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</si>
  <si>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</si>
  <si>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</si>
  <si>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</si>
  <si>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</si>
  <si>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</si>
  <si>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</si>
  <si>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</si>
  <si>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</si>
  <si>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</si>
  <si>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</si>
  <si>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</si>
  <si>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</si>
  <si>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</si>
  <si>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</si>
  <si>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</si>
  <si>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</si>
  <si>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</si>
  <si>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</si>
  <si>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</si>
  <si>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</si>
  <si>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</si>
  <si>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</si>
  <si>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</si>
  <si>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</si>
  <si>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</si>
  <si>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</si>
  <si>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</si>
  <si>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</si>
  <si>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</si>
  <si>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</si>
  <si>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</si>
  <si>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</si>
  <si>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</si>
  <si>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</si>
  <si>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</si>
  <si>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</si>
  <si>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</si>
  <si>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</si>
  <si>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</si>
  <si>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</si>
  <si>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</si>
  <si>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</si>
  <si>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</si>
  <si>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</si>
  <si>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</si>
  <si>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</si>
  <si>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</si>
  <si>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</si>
  <si>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</si>
  <si>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</si>
  <si>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</si>
  <si>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</si>
  <si>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</si>
  <si>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</si>
  <si>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</si>
  <si>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</si>
  <si>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</si>
  <si>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</si>
  <si>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</si>
  <si>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</si>
  <si>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</si>
  <si>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</si>
  <si>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</si>
  <si>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</si>
  <si>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</si>
  <si>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</si>
  <si>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</si>
  <si>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</si>
  <si>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</si>
  <si>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</si>
  <si>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</si>
  <si>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</si>
  <si>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</si>
  <si>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</si>
  <si>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</si>
  <si>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</si>
  <si>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</si>
  <si>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</si>
  <si>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</si>
  <si>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</si>
  <si>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</si>
  <si>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</si>
  <si>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</si>
  <si>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</si>
  <si>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</si>
  <si>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</si>
  <si>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</si>
  <si>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</si>
  <si>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</si>
  <si>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</si>
  <si>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</si>
  <si>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</si>
  <si>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</si>
  <si>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</si>
  <si>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</si>
  <si>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</si>
  <si>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</si>
  <si>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</si>
  <si>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</si>
  <si>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</si>
  <si>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</si>
  <si>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</si>
  <si>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</si>
  <si>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</si>
  <si>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</si>
  <si>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</si>
  <si>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</si>
  <si>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</si>
  <si>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</si>
  <si>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</si>
  <si>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</si>
  <si>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</si>
  <si>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</si>
  <si>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</si>
  <si>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</si>
  <si>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</si>
  <si>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</si>
  <si>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</si>
  <si>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</si>
  <si>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</si>
  <si>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</si>
  <si>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</si>
  <si>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</si>
  <si>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</si>
  <si>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</si>
  <si>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</si>
  <si>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</si>
  <si>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</si>
  <si>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</si>
  <si>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</si>
  <si>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</si>
  <si>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</si>
  <si>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</si>
  <si>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</si>
  <si>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</si>
  <si>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</si>
  <si>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</si>
  <si>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</si>
  <si>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</si>
  <si>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</si>
  <si>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</si>
  <si>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</si>
  <si>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</si>
  <si>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</si>
  <si>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</si>
  <si>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</si>
  <si>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</si>
  <si>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</si>
  <si>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</si>
  <si>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</si>
  <si>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</si>
  <si>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</si>
  <si>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</si>
  <si>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</si>
  <si>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</si>
  <si>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</si>
  <si>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</si>
  <si>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</si>
  <si>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</si>
  <si>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</si>
  <si>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</si>
  <si>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</si>
  <si>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</si>
  <si>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</si>
  <si>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</si>
  <si>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</si>
  <si>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</si>
  <si>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</si>
  <si>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</si>
  <si>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</si>
  <si>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</si>
  <si>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</si>
  <si>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</si>
  <si>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</si>
  <si>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</si>
  <si>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</si>
  <si>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</si>
  <si>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</si>
  <si>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</si>
  <si>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</si>
  <si>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</si>
  <si>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</si>
  <si>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</si>
  <si>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</si>
  <si>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</si>
  <si>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</si>
  <si>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</si>
  <si>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</si>
  <si>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</si>
  <si>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</si>
  <si>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</si>
  <si>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</si>
  <si>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</si>
  <si>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</si>
  <si>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</si>
  <si>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</si>
  <si>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</si>
  <si>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</si>
  <si>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</si>
  <si>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</si>
  <si>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</si>
  <si>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</si>
  <si>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</si>
  <si>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</si>
  <si>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</si>
  <si>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</si>
  <si>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</si>
  <si>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</si>
  <si>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</si>
  <si>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</si>
  <si>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</si>
  <si>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</si>
  <si>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</si>
  <si>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</si>
  <si>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</si>
  <si>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</si>
  <si>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</si>
  <si>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</si>
  <si>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</si>
  <si>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</si>
  <si>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</si>
  <si>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</si>
  <si>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</si>
  <si>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</si>
  <si>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</si>
  <si>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</si>
  <si>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</si>
  <si>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</si>
  <si>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</si>
  <si>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</si>
  <si>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</si>
  <si>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</si>
  <si>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</si>
  <si>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</si>
  <si>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</si>
  <si>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</si>
  <si>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</si>
  <si>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</si>
  <si>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</si>
  <si>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</si>
  <si>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</si>
  <si>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</si>
  <si>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</si>
  <si>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</si>
  <si>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</si>
  <si>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</si>
  <si>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</si>
  <si>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</si>
  <si>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</si>
  <si>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</si>
  <si>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</si>
  <si>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</si>
  <si>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</si>
  <si>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</si>
  <si>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</si>
  <si>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</si>
  <si>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</si>
  <si>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</si>
  <si>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</si>
  <si>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</si>
  <si>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</si>
  <si>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</si>
  <si>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</si>
  <si>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</si>
  <si>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</si>
  <si>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</si>
  <si>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</si>
  <si>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</si>
  <si>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</si>
  <si>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</si>
  <si>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</si>
  <si>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</si>
  <si>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</si>
  <si>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</si>
  <si>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</si>
  <si>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</si>
  <si>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</si>
  <si>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</si>
  <si>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</si>
  <si>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</si>
  <si>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</si>
  <si>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</si>
  <si>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</si>
  <si>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</si>
  <si>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</si>
  <si>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</si>
  <si>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</si>
  <si>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</si>
  <si>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</si>
  <si>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</si>
  <si>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</si>
  <si>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</si>
  <si>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</si>
  <si>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</si>
  <si>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</si>
  <si>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</si>
  <si>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</si>
  <si>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</si>
  <si>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</si>
  <si>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</si>
  <si>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</si>
  <si>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</si>
  <si>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</si>
  <si>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</si>
  <si>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</si>
  <si>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</si>
  <si>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</si>
  <si>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</si>
  <si>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</si>
  <si>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</si>
  <si>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</si>
  <si>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</si>
  <si>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</si>
  <si>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</si>
  <si>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</si>
  <si>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</si>
  <si>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</si>
  <si>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</si>
  <si>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</si>
  <si>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</si>
  <si>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</si>
  <si>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</si>
  <si>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</si>
  <si>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</si>
  <si>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</si>
  <si>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</si>
  <si>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</si>
  <si>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</si>
  <si>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</si>
  <si>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</si>
  <si>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</si>
  <si>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</si>
  <si>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</si>
  <si>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</si>
  <si>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</si>
  <si>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</si>
  <si>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</si>
  <si>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</si>
  <si>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</si>
  <si>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</si>
  <si>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</si>
  <si>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</si>
  <si>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</si>
  <si>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</si>
  <si>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</si>
  <si>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</si>
  <si>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</si>
  <si>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</si>
  <si>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</si>
  <si>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</si>
  <si>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</si>
  <si>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</si>
  <si>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</si>
  <si>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</si>
  <si>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</si>
  <si>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</si>
  <si>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</si>
  <si>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</si>
  <si>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</si>
  <si>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</si>
  <si>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</si>
  <si>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</si>
  <si>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</si>
  <si>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</si>
  <si>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</si>
  <si>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</si>
  <si>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</si>
  <si>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</si>
  <si>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</si>
  <si>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</si>
  <si>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</si>
  <si>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</si>
  <si>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</si>
  <si>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</si>
  <si>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</si>
  <si>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</si>
  <si>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</si>
  <si>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</si>
  <si>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</si>
  <si>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</si>
  <si>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</si>
  <si>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</si>
  <si>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</si>
  <si>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</si>
  <si>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</si>
  <si>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</si>
  <si>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</si>
  <si>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</si>
  <si>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</si>
  <si>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</si>
  <si>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</si>
  <si>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</si>
  <si>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</si>
  <si>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</si>
  <si>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</si>
  <si>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</si>
  <si>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</si>
  <si>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</si>
  <si>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</si>
  <si>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</si>
  <si>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</si>
  <si>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</si>
  <si>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</si>
  <si>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</si>
  <si>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</si>
  <si>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</si>
  <si>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</si>
  <si>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</si>
  <si>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</si>
  <si>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</si>
  <si>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</si>
  <si>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</si>
  <si>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</si>
  <si>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</si>
  <si>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</si>
  <si>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</si>
  <si>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</si>
  <si>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</si>
  <si>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</si>
  <si>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</si>
  <si>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</si>
  <si>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</si>
  <si>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</si>
  <si>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</si>
  <si>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</si>
  <si>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</si>
  <si>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</si>
  <si>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</si>
  <si>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</si>
  <si>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</si>
  <si>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</si>
  <si>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</si>
  <si>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</si>
  <si>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</si>
  <si>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</si>
  <si>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</si>
  <si>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</si>
  <si>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</si>
  <si>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</si>
  <si>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</si>
  <si>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</si>
  <si>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</si>
  <si>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</si>
  <si>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</si>
  <si>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</si>
  <si>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</si>
  <si>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</si>
  <si>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</si>
  <si>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</si>
  <si>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</si>
  <si>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</si>
  <si>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</si>
  <si>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</si>
  <si>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</si>
  <si>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</si>
  <si>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</si>
  <si>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</si>
  <si>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</si>
  <si>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</si>
  <si>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</si>
  <si>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</si>
  <si>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</si>
  <si>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</si>
  <si>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</si>
  <si>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</si>
  <si>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</si>
  <si>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</si>
  <si>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</si>
  <si>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</si>
  <si>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</si>
  <si>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</si>
  <si>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</si>
  <si>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</si>
  <si>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</si>
  <si>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</si>
  <si>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</si>
  <si>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</si>
  <si>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</si>
  <si>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</si>
  <si>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</si>
  <si>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</si>
  <si>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</si>
  <si>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</si>
  <si>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</si>
  <si>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</si>
  <si>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</si>
  <si>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</si>
  <si>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</si>
  <si>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</si>
  <si>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</si>
  <si>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</si>
  <si>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</si>
  <si>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</si>
  <si>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</si>
  <si>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</si>
  <si>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</si>
  <si>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</si>
  <si>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</si>
  <si>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</si>
  <si>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</si>
  <si>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</si>
  <si>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</si>
  <si>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</si>
  <si>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</si>
  <si>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</si>
  <si>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</si>
  <si>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</si>
  <si>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</si>
  <si>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</si>
  <si>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</si>
  <si>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</si>
  <si>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</si>
  <si>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</si>
  <si>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</si>
  <si>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</si>
  <si>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</si>
  <si>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</si>
  <si>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</si>
  <si>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</si>
  <si>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</si>
  <si>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</si>
  <si>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</si>
  <si>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</si>
  <si>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</si>
  <si>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</si>
  <si>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</si>
  <si>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</si>
  <si>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</si>
  <si>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</si>
  <si>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</si>
  <si>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</si>
  <si>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</si>
  <si>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</si>
  <si>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</si>
  <si>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</si>
  <si>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</si>
  <si>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</si>
  <si>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</si>
  <si>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</si>
  <si>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</si>
  <si>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</si>
  <si>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</si>
  <si>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</si>
  <si>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</si>
  <si>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</si>
  <si>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</si>
  <si>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</si>
  <si>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</si>
  <si>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</si>
  <si>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</si>
  <si>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</si>
  <si>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</si>
  <si>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</si>
  <si>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</si>
  <si>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</si>
  <si>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</si>
  <si>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</si>
  <si>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</si>
  <si>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</si>
  <si>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</si>
  <si>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</si>
  <si>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</si>
  <si>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</si>
  <si>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</si>
  <si>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</si>
  <si>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</si>
  <si>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</si>
  <si>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</si>
  <si>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</si>
  <si>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</si>
  <si>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</si>
  <si>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</si>
  <si>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</si>
  <si>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</si>
  <si>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</si>
  <si>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</si>
  <si>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</si>
  <si>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</si>
  <si>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</si>
  <si>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</si>
  <si>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</si>
  <si>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</si>
  <si>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</si>
  <si>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</si>
  <si>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</si>
  <si>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</si>
  <si>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</si>
  <si>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</si>
  <si>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</si>
  <si>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</si>
  <si>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</si>
  <si>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</si>
  <si>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</si>
  <si>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</si>
  <si>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</si>
  <si>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</si>
  <si>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</si>
  <si>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</si>
  <si>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</si>
  <si>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</si>
  <si>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</si>
  <si>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</si>
  <si>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</si>
  <si>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</si>
  <si>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</si>
  <si>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</si>
  <si>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</si>
  <si>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</si>
  <si>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</si>
  <si>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</si>
  <si>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</si>
  <si>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</si>
  <si>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</si>
  <si>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</si>
  <si>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</si>
  <si>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</si>
  <si>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</si>
  <si>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</si>
  <si>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</si>
  <si>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</si>
  <si>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</si>
  <si>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</si>
  <si>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</si>
  <si>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</si>
  <si>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</si>
  <si>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</si>
  <si>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</si>
  <si>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</si>
  <si>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</si>
  <si>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</si>
  <si>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</si>
  <si>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</si>
  <si>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</si>
  <si>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</si>
  <si>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</si>
  <si>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</si>
  <si>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</si>
  <si>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</si>
  <si>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</si>
  <si>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</si>
  <si>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</si>
  <si>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</si>
  <si>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</si>
  <si>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</si>
  <si>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</si>
  <si>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</si>
  <si>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</si>
  <si>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</si>
  <si>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</si>
  <si>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</si>
  <si>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</si>
  <si>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</si>
  <si>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</si>
  <si>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</si>
  <si>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</si>
  <si>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</si>
  <si>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</si>
  <si>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</si>
  <si>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</si>
  <si>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</si>
  <si>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</si>
  <si>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</si>
  <si>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</si>
  <si>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</si>
  <si>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</si>
  <si>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</si>
  <si>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</si>
  <si>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</si>
  <si>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</si>
  <si>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</si>
  <si>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</si>
  <si>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</si>
  <si>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</si>
  <si>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</si>
  <si>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</si>
  <si>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</si>
  <si>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</si>
  <si>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</si>
  <si>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</si>
  <si>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</si>
  <si>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</si>
  <si>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</si>
  <si>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</si>
  <si>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</si>
  <si>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</si>
  <si>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</si>
  <si>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</si>
  <si>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</si>
  <si>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</si>
  <si>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</si>
  <si>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</si>
  <si>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</si>
  <si>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</si>
  <si>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</si>
  <si>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</si>
  <si>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</si>
  <si>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</si>
  <si>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</si>
  <si>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</si>
  <si>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</si>
  <si>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</si>
  <si>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</si>
  <si>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</si>
  <si>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</si>
  <si>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</si>
  <si>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</si>
  <si>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</si>
  <si>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</si>
  <si>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</si>
  <si>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</si>
  <si>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</si>
  <si>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</si>
  <si>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</si>
  <si>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</si>
  <si>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</si>
  <si>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</si>
  <si>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</si>
  <si>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</si>
  <si>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</si>
  <si>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</si>
  <si>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</si>
  <si>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</si>
  <si>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</si>
  <si>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</si>
  <si>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</si>
  <si>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</si>
  <si>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</si>
  <si>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</si>
  <si>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</si>
  <si>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</si>
  <si>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</si>
  <si>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</si>
  <si>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</si>
  <si>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</si>
  <si>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</si>
  <si>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</si>
  <si>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</si>
  <si>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</si>
  <si>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</si>
  <si>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</si>
  <si>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</si>
  <si>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</si>
  <si>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</si>
  <si>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</si>
  <si>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</si>
  <si>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</si>
  <si>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</si>
  <si>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</si>
  <si>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</si>
  <si>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</si>
  <si>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</si>
  <si>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</si>
  <si>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</si>
  <si>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</si>
  <si>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</si>
  <si>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</si>
  <si>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</si>
  <si>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</si>
  <si>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</si>
  <si>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</si>
  <si>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</si>
  <si>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</si>
  <si>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</si>
  <si>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</si>
  <si>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</si>
  <si>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</si>
  <si>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</si>
  <si>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</si>
  <si>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</si>
  <si>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</si>
  <si>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</si>
  <si>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</si>
  <si>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</si>
  <si>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</si>
  <si>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</si>
  <si>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</si>
  <si>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</si>
  <si>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</si>
  <si>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</si>
  <si>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</si>
  <si>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</si>
  <si>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</si>
  <si>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</si>
  <si>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</si>
  <si>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</si>
  <si>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</si>
  <si>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</si>
  <si>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</si>
  <si>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</si>
  <si>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</si>
  <si>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</si>
  <si>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</si>
  <si>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</si>
  <si>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</si>
  <si>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</si>
  <si>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</si>
  <si>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</si>
  <si>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</si>
  <si>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</si>
  <si>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</si>
  <si>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</si>
  <si>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</si>
  <si>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</si>
  <si>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</si>
  <si>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</si>
  <si>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</si>
  <si>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</si>
  <si>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</si>
  <si>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</si>
  <si>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</si>
  <si>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</si>
  <si>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</si>
  <si>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</si>
  <si>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</si>
  <si>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</si>
  <si>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</si>
  <si>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</si>
  <si>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</si>
  <si>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</si>
  <si>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</si>
  <si>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</si>
  <si>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</si>
  <si>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</si>
  <si>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</si>
  <si>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</si>
  <si>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</si>
  <si>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</si>
  <si>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</si>
  <si>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</si>
  <si>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</si>
  <si>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</si>
  <si>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</si>
  <si>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</si>
  <si>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</si>
  <si>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</si>
  <si>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</si>
  <si>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</si>
  <si>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</si>
  <si>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</si>
  <si>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</si>
  <si>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</si>
  <si>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</si>
  <si>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</si>
  <si>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</si>
  <si>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</si>
  <si>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</si>
  <si>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</si>
  <si>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</si>
  <si>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</si>
  <si>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</si>
  <si>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</si>
  <si>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</si>
  <si>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</si>
  <si>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</si>
  <si>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</si>
  <si>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</si>
  <si>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</si>
  <si>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</si>
  <si>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</si>
  <si>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</si>
  <si>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</si>
  <si>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</si>
  <si>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</si>
  <si>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</si>
  <si>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</si>
  <si>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</si>
  <si>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</si>
  <si>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</si>
  <si>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</si>
  <si>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</si>
  <si>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</si>
  <si>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</si>
  <si>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</si>
  <si>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</si>
  <si>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</si>
  <si>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</si>
  <si>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</si>
  <si>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</si>
  <si>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</si>
  <si>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</si>
  <si>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</si>
  <si>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</si>
  <si>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</si>
  <si>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</si>
  <si>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</si>
  <si>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</si>
  <si>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</si>
  <si>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</si>
  <si>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</si>
  <si>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</si>
  <si>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</si>
  <si>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</si>
  <si>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</si>
  <si>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</si>
  <si>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</si>
  <si>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</si>
  <si>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</si>
  <si>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</si>
  <si>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</si>
  <si>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</si>
  <si>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</si>
  <si>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</si>
  <si>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</si>
  <si>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</si>
  <si>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</si>
  <si>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</si>
  <si>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</si>
  <si>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</si>
  <si>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</si>
  <si>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</si>
  <si>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</si>
  <si>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</si>
  <si>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</si>
  <si>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</si>
  <si>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</si>
  <si>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</si>
  <si>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</si>
  <si>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</si>
  <si>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</si>
  <si>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</si>
  <si>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</si>
  <si>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</si>
  <si>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</si>
  <si>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</si>
  <si>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</si>
  <si>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</si>
  <si>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</si>
  <si>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</si>
  <si>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</si>
  <si>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</si>
  <si>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</si>
  <si>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</si>
  <si>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</si>
  <si>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</si>
  <si>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</si>
  <si>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</si>
  <si>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</si>
  <si>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</si>
  <si>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</si>
  <si>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</si>
  <si>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</si>
  <si>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</si>
  <si>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</si>
  <si>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</si>
  <si>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</si>
  <si>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</si>
  <si>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</si>
  <si>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</si>
  <si>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</si>
  <si>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</si>
  <si>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</si>
  <si>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</si>
  <si>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</si>
  <si>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</si>
  <si>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</si>
  <si>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</si>
  <si>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</si>
  <si>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</si>
  <si>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</si>
  <si>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</si>
  <si>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</si>
  <si>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</si>
  <si>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</si>
  <si>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</si>
  <si>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</si>
  <si>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</si>
  <si>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</si>
  <si>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</si>
  <si>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</si>
  <si>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</si>
  <si>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</si>
  <si>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</si>
  <si>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</si>
  <si>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</si>
  <si>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</si>
  <si>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</si>
  <si>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</si>
  <si>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</si>
  <si>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</si>
  <si>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</si>
  <si>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</si>
  <si>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</si>
  <si>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</si>
  <si>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</si>
  <si>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</si>
  <si>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</si>
  <si>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</si>
  <si>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</si>
  <si>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</si>
  <si>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</si>
  <si>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</si>
  <si>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</si>
  <si>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</si>
  <si>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</si>
  <si>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</si>
  <si>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</si>
  <si>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</si>
  <si>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</si>
  <si>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</si>
  <si>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</si>
  <si>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</si>
  <si>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</si>
  <si>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</si>
  <si>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</si>
  <si>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</si>
  <si>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</si>
  <si>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</si>
  <si>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</si>
  <si>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</si>
  <si>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</si>
  <si>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</si>
  <si>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</si>
  <si>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</si>
  <si>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</si>
  <si>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</si>
  <si>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</si>
  <si>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</si>
  <si>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</si>
  <si>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</si>
  <si>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</si>
  <si>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</si>
  <si>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</si>
  <si>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</si>
  <si>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</si>
  <si>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</si>
  <si>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</si>
  <si>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</si>
  <si>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</si>
  <si>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</si>
  <si>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</si>
  <si>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</si>
  <si>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</si>
  <si>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</si>
  <si>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</si>
  <si>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</si>
  <si>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</si>
  <si>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</si>
  <si>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</si>
  <si>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</si>
  <si>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</si>
  <si>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</si>
  <si>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</si>
  <si>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</si>
  <si>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</si>
  <si>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</si>
  <si>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</si>
  <si>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</si>
  <si>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</si>
  <si>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</si>
  <si>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</si>
  <si>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</si>
  <si>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</si>
  <si>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</si>
  <si>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</si>
  <si>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</si>
  <si>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</si>
  <si>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</si>
  <si>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</si>
  <si>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</si>
  <si>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</si>
  <si>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</si>
  <si>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</si>
  <si>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</si>
  <si>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</si>
  <si>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</si>
  <si>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</si>
  <si>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</si>
  <si>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</si>
  <si>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</si>
  <si>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</si>
  <si>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</si>
  <si>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</si>
  <si>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</si>
  <si>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</si>
  <si>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</si>
  <si>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</si>
  <si>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</si>
  <si>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</si>
  <si>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</si>
  <si>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</si>
  <si>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</si>
  <si>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</si>
  <si>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</si>
  <si>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</si>
  <si>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</si>
  <si>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</si>
  <si>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</si>
  <si>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</si>
  <si>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</si>
  <si>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</si>
  <si>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</si>
  <si>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</si>
  <si>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</si>
  <si>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</si>
  <si>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</si>
  <si>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</si>
  <si>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</si>
  <si>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</si>
  <si>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</si>
  <si>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</si>
  <si>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</si>
  <si>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</si>
  <si>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</si>
  <si>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</si>
  <si>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</si>
  <si>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</si>
  <si>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</si>
  <si>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</si>
  <si>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</si>
  <si>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</si>
  <si>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</si>
  <si>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</si>
  <si>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</si>
  <si>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</si>
  <si>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</si>
  <si>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</si>
  <si>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</si>
  <si>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</si>
  <si>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</si>
  <si>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</si>
  <si>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</si>
  <si>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</si>
  <si>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</si>
  <si>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</si>
  <si>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</si>
  <si>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</si>
  <si>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</si>
  <si>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</si>
  <si>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</si>
  <si>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</si>
  <si>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</si>
  <si>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</si>
  <si>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</si>
  <si>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</si>
  <si>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</si>
  <si>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</si>
  <si>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</si>
  <si>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</si>
  <si>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</si>
  <si>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</si>
  <si>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</si>
  <si>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</si>
  <si>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</si>
  <si>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</si>
  <si>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</si>
  <si>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</si>
  <si>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</si>
  <si>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</si>
  <si>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</si>
  <si>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</si>
  <si>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</si>
  <si>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</si>
  <si>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</si>
  <si>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</si>
  <si>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</si>
  <si>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</si>
  <si>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</si>
  <si>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</si>
  <si>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</si>
  <si>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</si>
  <si>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</si>
  <si>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</si>
  <si>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</si>
  <si>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</si>
  <si>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</si>
  <si>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</si>
  <si>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</si>
  <si>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</si>
  <si>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</si>
  <si>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</si>
  <si>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</si>
  <si>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</si>
  <si>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</si>
  <si>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</si>
  <si>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</si>
  <si>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</si>
  <si>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</si>
  <si>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</si>
  <si>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</si>
  <si>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</si>
  <si>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</si>
  <si>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</si>
  <si>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</si>
  <si>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</si>
  <si>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</si>
  <si>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</si>
  <si>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</si>
  <si>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</si>
  <si>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</si>
  <si>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</si>
  <si>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</si>
  <si>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</si>
  <si>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</si>
  <si>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</si>
  <si>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</si>
  <si>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</si>
  <si>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</si>
  <si>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</si>
  <si>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</si>
  <si>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</si>
  <si>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</si>
  <si>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</si>
  <si>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</si>
  <si>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</si>
  <si>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</si>
  <si>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</si>
  <si>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</si>
  <si>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</si>
  <si>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</si>
  <si>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</si>
  <si>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</si>
  <si>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</si>
  <si>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</si>
  <si>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</si>
  <si>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</si>
  <si>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</si>
  <si>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</si>
  <si>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</si>
  <si>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</si>
  <si>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</si>
  <si>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</si>
  <si>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</si>
  <si>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</si>
  <si>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</si>
  <si>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</si>
  <si>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</si>
  <si>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</si>
  <si>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</si>
  <si>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</si>
  <si>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</si>
  <si>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</si>
  <si>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</si>
  <si>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</si>
  <si>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</si>
  <si>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</si>
  <si>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</si>
  <si>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</si>
  <si>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</si>
  <si>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</si>
  <si>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</si>
  <si>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</si>
  <si>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</si>
  <si>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</si>
  <si>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</si>
  <si>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</si>
  <si>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</si>
  <si>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</si>
  <si>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</si>
  <si>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</si>
  <si>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</si>
  <si>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</si>
  <si>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</si>
  <si>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</si>
  <si>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</si>
  <si>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</si>
  <si>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</si>
  <si>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</si>
  <si>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</si>
  <si>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</si>
  <si>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</si>
  <si>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</si>
  <si>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</si>
  <si>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</si>
  <si>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</si>
  <si>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</si>
  <si>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</si>
  <si>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</si>
  <si>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</si>
  <si>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</si>
  <si>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</si>
  <si>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</si>
  <si>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</si>
  <si>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</si>
  <si>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</si>
  <si>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</si>
  <si>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</si>
  <si>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</si>
  <si>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</si>
  <si>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</si>
  <si>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</si>
  <si>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</si>
  <si>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</si>
  <si>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</si>
  <si>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</si>
  <si>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</si>
  <si>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</si>
  <si>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</si>
  <si>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</si>
  <si>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</si>
  <si>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</si>
  <si>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</si>
  <si>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</si>
  <si>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</si>
  <si>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</si>
  <si>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</si>
  <si>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</si>
  <si>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</si>
  <si>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</si>
  <si>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</si>
  <si>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</si>
  <si>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</si>
  <si>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</si>
  <si>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</si>
  <si>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</si>
  <si>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</si>
  <si>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</si>
  <si>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</si>
  <si>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</si>
  <si>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</si>
  <si>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</si>
  <si>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</si>
  <si>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</si>
  <si>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</si>
  <si>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</si>
  <si>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</si>
  <si>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</si>
  <si>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</si>
  <si>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</si>
  <si>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</si>
  <si>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</si>
  <si>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</si>
  <si>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</si>
  <si>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</si>
  <si>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</si>
  <si>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</si>
  <si>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</si>
  <si>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</si>
  <si>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</si>
  <si>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</si>
  <si>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</si>
  <si>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</si>
  <si>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</si>
  <si>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</si>
  <si>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</si>
  <si>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</si>
  <si>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</si>
  <si>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</si>
  <si>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</si>
  <si>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</si>
  <si>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</si>
  <si>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</si>
  <si>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</si>
  <si>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</si>
  <si>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</si>
  <si>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</si>
  <si>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</si>
  <si>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</si>
  <si>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</si>
  <si>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</si>
  <si>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</si>
  <si>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</si>
  <si>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</si>
  <si>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</si>
  <si>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</si>
  <si>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</si>
  <si>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</si>
  <si>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</si>
  <si>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</si>
  <si>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</si>
  <si>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</si>
  <si>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</si>
  <si>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</si>
  <si>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</si>
  <si>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</si>
  <si>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</si>
  <si>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</si>
  <si>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</si>
  <si>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</si>
  <si>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</si>
  <si>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</si>
  <si>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</si>
  <si>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</si>
  <si>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</si>
  <si>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</si>
  <si>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</si>
  <si>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</si>
  <si>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</si>
  <si>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</si>
  <si>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</si>
  <si>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</si>
  <si>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</si>
  <si>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</si>
  <si>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</si>
  <si>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</si>
  <si>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</si>
  <si>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</si>
  <si>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</si>
  <si>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</si>
  <si>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</si>
  <si>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</si>
  <si>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</si>
  <si>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</si>
  <si>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</si>
  <si>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</si>
  <si>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</si>
  <si>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</si>
  <si>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</si>
  <si>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</si>
  <si>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</si>
  <si>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</si>
  <si>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</si>
  <si>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</si>
  <si>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</si>
  <si>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</si>
  <si>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</si>
  <si>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</si>
  <si>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</si>
  <si>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</si>
  <si>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</si>
  <si>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</si>
  <si>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</si>
  <si>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</si>
  <si>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</si>
  <si>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</si>
  <si>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</si>
  <si>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</si>
  <si>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</si>
  <si>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</si>
  <si>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</si>
  <si>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</si>
  <si>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</si>
  <si>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</si>
  <si>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</si>
  <si>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</si>
  <si>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</si>
  <si>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</si>
  <si>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</si>
  <si>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</si>
  <si>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</si>
  <si>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</si>
  <si>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</si>
  <si>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</si>
  <si>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</si>
  <si>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</si>
  <si>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</si>
  <si>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</si>
  <si>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</si>
  <si>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</si>
  <si>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</si>
  <si>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</si>
  <si>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</si>
  <si>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</si>
  <si>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</si>
  <si>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</si>
  <si>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</si>
  <si>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</si>
  <si>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</si>
  <si>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</si>
  <si>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</si>
  <si>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</si>
  <si>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</si>
  <si>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</si>
  <si>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</si>
  <si>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</si>
  <si>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</si>
  <si>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</si>
  <si>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</si>
  <si>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</si>
  <si>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</si>
  <si>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</si>
  <si>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</si>
  <si>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</si>
  <si>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</si>
  <si>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</si>
  <si>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</si>
  <si>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</si>
  <si>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</si>
  <si>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</si>
  <si>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</si>
  <si>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</si>
  <si>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</si>
  <si>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</si>
  <si>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</si>
  <si>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</si>
  <si>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</si>
  <si>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</si>
  <si>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</si>
  <si>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</si>
  <si>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</si>
  <si>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</si>
  <si>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</si>
  <si>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</si>
  <si>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</si>
  <si>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</si>
  <si>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</si>
  <si>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</si>
  <si>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</si>
  <si>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</si>
  <si>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</si>
  <si>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</si>
  <si>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</si>
  <si>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</si>
  <si>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</si>
  <si>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</si>
  <si>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</si>
  <si>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</si>
  <si>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</si>
  <si>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</si>
  <si>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</si>
  <si>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</si>
  <si>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</si>
  <si>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</si>
  <si>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</si>
  <si>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</si>
  <si>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</si>
  <si>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</si>
  <si>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</si>
  <si>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</si>
  <si>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</si>
  <si>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</si>
  <si>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</si>
  <si>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</si>
  <si>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</si>
  <si>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</si>
  <si>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</si>
  <si>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</si>
  <si>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</si>
  <si>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</si>
  <si>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</si>
  <si>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</si>
  <si>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</si>
  <si>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</si>
  <si>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</si>
  <si>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</si>
  <si>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</si>
  <si>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</si>
  <si>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</si>
  <si>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</si>
  <si>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</si>
  <si>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</si>
  <si>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</si>
  <si>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</si>
  <si>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</si>
  <si>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</si>
  <si>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</si>
  <si>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</si>
  <si>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</si>
  <si>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</si>
  <si>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</si>
  <si>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</si>
  <si>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</si>
  <si>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</si>
  <si>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</si>
  <si>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</si>
  <si>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</si>
  <si>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</si>
  <si>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</si>
  <si>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</si>
  <si>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</si>
  <si>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</si>
  <si>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</si>
  <si>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</si>
  <si>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</si>
  <si>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</si>
  <si>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</si>
  <si>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</si>
  <si>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</si>
  <si>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</si>
  <si>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</si>
  <si>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</si>
  <si>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</si>
  <si>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</si>
  <si>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</si>
  <si>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</si>
  <si>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</si>
  <si>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</si>
  <si>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</si>
  <si>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</si>
  <si>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</si>
  <si>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</si>
  <si>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</si>
  <si>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</si>
  <si>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</si>
  <si>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</si>
  <si>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</si>
  <si>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</si>
  <si>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</si>
  <si>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</si>
  <si>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</si>
  <si>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</si>
  <si>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</si>
  <si>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</si>
  <si>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</si>
  <si>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</si>
  <si>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</si>
  <si>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</si>
  <si>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</si>
  <si>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</si>
  <si>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</si>
  <si>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</si>
  <si>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</si>
  <si>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</si>
  <si>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</si>
  <si>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</si>
  <si>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</si>
  <si>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</si>
  <si>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</si>
  <si>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</si>
  <si>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</si>
  <si>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</si>
  <si>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</si>
  <si>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</si>
  <si>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</si>
  <si>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</si>
  <si>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</si>
  <si>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</si>
  <si>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</si>
  <si>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</si>
  <si>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</si>
  <si>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</si>
  <si>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</si>
  <si>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</si>
  <si>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</si>
  <si>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</si>
  <si>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</si>
  <si>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</si>
  <si>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</si>
  <si>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</si>
  <si>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</si>
  <si>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</si>
  <si>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</si>
  <si>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</si>
  <si>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</si>
  <si>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</si>
  <si>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</si>
  <si>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</si>
  <si>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</si>
  <si>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</si>
  <si>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</si>
  <si>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</si>
  <si>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</si>
  <si>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</si>
  <si>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</si>
  <si>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</si>
  <si>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</si>
  <si>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</si>
  <si>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</si>
  <si>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</si>
  <si>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</si>
  <si>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</si>
  <si>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</si>
  <si>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</si>
  <si>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</si>
  <si>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</si>
  <si>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</si>
  <si>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</si>
  <si>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</si>
  <si>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</si>
  <si>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</si>
  <si>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</si>
  <si>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</si>
  <si>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</si>
  <si>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</si>
  <si>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</si>
  <si>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</si>
  <si>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</si>
  <si>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</si>
  <si>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</si>
  <si>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</si>
  <si>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</si>
  <si>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</si>
  <si>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</si>
  <si>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</si>
  <si>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</si>
  <si>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</si>
  <si>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</si>
  <si>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</si>
  <si>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</si>
  <si>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</si>
  <si>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</si>
  <si>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</si>
  <si>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</si>
  <si>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</si>
  <si>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</si>
  <si>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</si>
  <si>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</si>
  <si>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</si>
  <si>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</si>
  <si>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</si>
  <si>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</si>
  <si>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</si>
  <si>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</si>
  <si>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</si>
  <si>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</si>
  <si>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</si>
  <si>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</si>
  <si>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</si>
  <si>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</si>
  <si>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</si>
  <si>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</si>
  <si>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</si>
  <si>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</si>
  <si>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</si>
  <si>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</si>
  <si>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</si>
  <si>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</si>
  <si>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</si>
  <si>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</si>
  <si>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</si>
  <si>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</si>
  <si>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</si>
  <si>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</si>
  <si>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</si>
  <si>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</si>
  <si>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</si>
  <si>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</si>
  <si>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</si>
  <si>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</si>
  <si>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</si>
  <si>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</si>
  <si>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</si>
  <si>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</si>
  <si>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</si>
  <si>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</si>
  <si>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</si>
  <si>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</si>
  <si>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</si>
  <si>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</si>
  <si>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</si>
  <si>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</si>
  <si>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</si>
  <si>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</si>
  <si>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</si>
  <si>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</si>
  <si>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</si>
  <si>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</si>
  <si>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</si>
  <si>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</si>
  <si>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</si>
  <si>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</si>
  <si>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</si>
  <si>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</si>
  <si>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</si>
  <si>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</si>
  <si>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</si>
  <si>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</si>
  <si>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</si>
  <si>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</si>
  <si>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</si>
  <si>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</si>
  <si>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</si>
  <si>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</si>
  <si>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</si>
  <si>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</si>
  <si>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</si>
  <si>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</si>
  <si>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</si>
  <si>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</si>
  <si>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</si>
  <si>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</si>
  <si>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</si>
  <si>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</si>
  <si>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</si>
  <si>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</si>
  <si>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</si>
  <si>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</si>
  <si>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</si>
  <si>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</si>
  <si>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</si>
  <si>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</si>
  <si>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</si>
  <si>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</si>
  <si>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</si>
  <si>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</si>
  <si>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</si>
  <si>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</si>
  <si>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</si>
  <si>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</si>
  <si>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</si>
  <si>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</si>
  <si>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</si>
  <si>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</si>
  <si>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</si>
  <si>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</si>
  <si>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</si>
  <si>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</si>
  <si>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</si>
  <si>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</si>
  <si>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</si>
  <si>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</si>
  <si>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</si>
  <si>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</si>
  <si>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</si>
  <si>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</si>
  <si>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</si>
  <si>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</si>
  <si>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</si>
  <si>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</si>
  <si>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</si>
  <si>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</si>
  <si>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</si>
  <si>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</si>
  <si>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</si>
  <si>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</si>
  <si>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</si>
  <si>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</si>
  <si>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</si>
  <si>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</si>
  <si>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</si>
  <si>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</si>
  <si>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</si>
  <si>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</si>
  <si>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</si>
  <si>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</si>
  <si>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</si>
  <si>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</si>
  <si>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</si>
  <si>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</si>
  <si>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</si>
  <si>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</si>
  <si>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</si>
  <si>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</si>
  <si>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</si>
  <si>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</si>
  <si>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</si>
  <si>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</si>
  <si>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</si>
  <si>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</si>
  <si>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</si>
  <si>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</si>
  <si>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</si>
  <si>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</si>
  <si>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</si>
  <si>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</si>
  <si>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</si>
  <si>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</si>
  <si>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</si>
  <si>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</si>
  <si>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</si>
  <si>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</si>
  <si>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</si>
  <si>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</si>
  <si>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</si>
  <si>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</si>
  <si>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</si>
  <si>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</si>
  <si>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</si>
  <si>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</si>
  <si>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</si>
  <si>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</si>
  <si>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</si>
  <si>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</si>
  <si>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</si>
  <si>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</si>
  <si>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</si>
  <si>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</si>
  <si>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</si>
  <si>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</si>
  <si>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</si>
  <si>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</si>
  <si>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</si>
  <si>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</si>
  <si>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</si>
  <si>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</si>
  <si>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</si>
  <si>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</si>
  <si>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</si>
  <si>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</si>
  <si>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</si>
  <si>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</si>
  <si>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</si>
  <si>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</si>
  <si>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</si>
  <si>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</si>
  <si>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</si>
  <si>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</si>
  <si>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</si>
  <si>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</si>
  <si>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</si>
  <si>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</si>
  <si>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</si>
  <si>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</si>
  <si>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</si>
  <si>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</si>
  <si>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</si>
  <si>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</si>
  <si>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</si>
  <si>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</si>
  <si>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</si>
  <si>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</si>
  <si>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</si>
  <si>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</si>
  <si>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</si>
  <si>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</si>
  <si>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</si>
  <si>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</si>
  <si>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</si>
  <si>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</si>
  <si>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</si>
  <si>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</si>
  <si>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</si>
  <si>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</si>
  <si>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</si>
  <si>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</si>
  <si>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</si>
  <si>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</si>
  <si>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</si>
  <si>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</si>
  <si>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</si>
  <si>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</si>
  <si>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</si>
  <si>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</si>
  <si>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</si>
  <si>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</si>
  <si>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</si>
  <si>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</si>
  <si>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</si>
  <si>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</si>
  <si>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</si>
  <si>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</si>
  <si>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</si>
  <si>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</si>
  <si>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</si>
  <si>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</si>
  <si>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</si>
  <si>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</si>
  <si>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</si>
  <si>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</si>
  <si>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</si>
  <si>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</si>
  <si>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</si>
  <si>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</si>
  <si>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</si>
  <si>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</si>
  <si>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</si>
  <si>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</si>
  <si>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</si>
  <si>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</si>
  <si>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</si>
  <si>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</si>
  <si>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</si>
  <si>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</si>
  <si>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</si>
  <si>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</si>
  <si>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</si>
  <si>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</si>
  <si>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</si>
  <si>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</si>
  <si>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</si>
  <si>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</si>
  <si>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</si>
  <si>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</si>
  <si>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</si>
  <si>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</si>
  <si>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</si>
  <si>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</si>
  <si>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</si>
  <si>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</si>
  <si>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</si>
  <si>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</si>
  <si>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</si>
  <si>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</si>
  <si>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</si>
  <si>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</si>
  <si>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</si>
  <si>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</si>
  <si>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</si>
  <si>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</si>
  <si>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</si>
  <si>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</si>
  <si>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</si>
  <si>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</si>
  <si>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</si>
  <si>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</si>
  <si>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</si>
  <si>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</si>
  <si>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</si>
  <si>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</si>
  <si>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</si>
  <si>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</si>
  <si>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</si>
  <si>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</si>
  <si>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</si>
  <si>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</si>
  <si>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</si>
  <si>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</si>
  <si>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</si>
  <si>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</si>
  <si>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</si>
  <si>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</si>
  <si>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</si>
  <si>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</si>
  <si>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</si>
  <si>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</si>
  <si>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</si>
  <si>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</si>
  <si>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</si>
  <si>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</si>
  <si>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</si>
  <si>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</si>
  <si>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</si>
  <si>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</si>
  <si>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</si>
  <si>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</si>
  <si>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</si>
  <si>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</si>
  <si>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</si>
  <si>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</si>
  <si>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</si>
  <si>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</si>
  <si>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</si>
  <si>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</si>
  <si>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</si>
  <si>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</si>
  <si>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</si>
  <si>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</si>
  <si>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</si>
  <si>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</si>
  <si>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</si>
  <si>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</si>
  <si>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</si>
  <si>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</si>
  <si>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</si>
  <si>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</si>
  <si>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</si>
  <si>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</si>
  <si>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</si>
  <si>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</si>
  <si>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</si>
  <si>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</si>
  <si>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</si>
  <si>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</si>
  <si>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</si>
  <si>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</si>
  <si>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</si>
  <si>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</si>
  <si>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</si>
  <si>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</si>
  <si>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</si>
  <si>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</si>
  <si>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</si>
  <si>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</si>
  <si>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</si>
  <si>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</si>
  <si>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</si>
  <si>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</si>
  <si>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</si>
  <si>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</si>
  <si>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</si>
  <si>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</si>
  <si>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</si>
  <si>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</si>
  <si>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</si>
  <si>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</si>
  <si>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</si>
  <si>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</si>
  <si>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</si>
  <si>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</si>
  <si>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</si>
  <si>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</si>
  <si>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</si>
  <si>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</si>
  <si>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</si>
  <si>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</si>
  <si>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</si>
  <si>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</si>
  <si>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</si>
  <si>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</si>
  <si>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</si>
  <si>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</si>
  <si>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</si>
  <si>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</si>
  <si>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</si>
  <si>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</si>
  <si>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</si>
  <si>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</si>
  <si>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</si>
  <si>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</si>
  <si>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</si>
  <si>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</si>
  <si>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</si>
  <si>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</si>
  <si>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</si>
  <si>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</si>
  <si>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</si>
  <si>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</si>
  <si>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</si>
  <si>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</si>
  <si>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</si>
  <si>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</si>
  <si>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</si>
  <si>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</si>
  <si>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</si>
  <si>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</si>
  <si>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</si>
  <si>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</si>
  <si>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</si>
  <si>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</si>
  <si>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</si>
  <si>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</si>
  <si>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</si>
  <si>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</si>
  <si>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</si>
  <si>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</si>
  <si>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</si>
  <si>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</si>
  <si>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</si>
  <si>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</si>
  <si>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</si>
  <si>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</si>
  <si>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</si>
  <si>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</si>
  <si>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</si>
  <si>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</si>
  <si>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</si>
  <si>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</si>
  <si>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</si>
  <si>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</si>
  <si>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</si>
  <si>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</si>
  <si>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</si>
  <si>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</si>
  <si>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</si>
  <si>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</si>
  <si>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</si>
  <si>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</si>
  <si>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</si>
  <si>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</si>
  <si>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</si>
  <si>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</si>
  <si>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</si>
  <si>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</si>
  <si>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</si>
  <si>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</si>
  <si>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</si>
  <si>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</si>
  <si>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</si>
  <si>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</si>
  <si>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</si>
  <si>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</si>
  <si>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</si>
  <si>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</si>
  <si>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</si>
  <si>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</si>
  <si>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</si>
  <si>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</si>
  <si>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</si>
  <si>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</si>
  <si>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</si>
  <si>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</si>
  <si>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</si>
  <si>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</si>
  <si>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</si>
  <si>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</si>
  <si>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</si>
  <si>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</si>
  <si>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</si>
  <si>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</si>
  <si>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</si>
  <si>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</si>
  <si>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</si>
  <si>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</si>
  <si>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</si>
  <si>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</si>
  <si>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</si>
  <si>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</si>
  <si>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</si>
  <si>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</si>
  <si>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</si>
  <si>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</si>
  <si>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</si>
  <si>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</si>
  <si>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</si>
  <si>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</si>
  <si>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</si>
  <si>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</si>
  <si>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</si>
  <si>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</si>
  <si>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</si>
  <si>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</si>
  <si>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</si>
  <si>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</si>
  <si>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</si>
  <si>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</si>
  <si>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</si>
  <si>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</si>
  <si>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</si>
  <si>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</si>
  <si>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</si>
  <si>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</si>
  <si>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</si>
  <si>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</si>
  <si>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</si>
  <si>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</si>
  <si>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</si>
  <si>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</si>
  <si>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</si>
  <si>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</si>
  <si>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</si>
  <si>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</si>
  <si>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</si>
  <si>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</si>
  <si>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</si>
  <si>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</si>
  <si>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</si>
  <si>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</si>
  <si>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</si>
  <si>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</si>
  <si>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</si>
  <si>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</si>
  <si>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</si>
  <si>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</si>
  <si>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</si>
  <si>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</si>
  <si>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</si>
  <si>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</si>
  <si>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</si>
  <si>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</si>
  <si>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</si>
  <si>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</si>
  <si>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</si>
  <si>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</si>
  <si>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</si>
  <si>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</si>
  <si>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</si>
  <si>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</si>
  <si>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</si>
  <si>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</si>
  <si>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</si>
  <si>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</si>
  <si>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</si>
  <si>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</si>
  <si>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</si>
  <si>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</si>
  <si>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</si>
  <si>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</si>
  <si>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</si>
  <si>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</si>
  <si>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</si>
  <si>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</si>
  <si>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</si>
  <si>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</si>
  <si>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</si>
  <si>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</si>
  <si>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</si>
  <si>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</si>
  <si>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</si>
  <si>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</si>
  <si>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</si>
  <si>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</si>
  <si>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</si>
  <si>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</si>
  <si>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</si>
  <si>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</si>
  <si>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</si>
  <si>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</si>
  <si>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</si>
  <si>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</si>
  <si>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</si>
  <si>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</si>
  <si>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</si>
  <si>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</si>
  <si>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</si>
  <si>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</si>
  <si>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</si>
  <si>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</si>
  <si>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</si>
  <si>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</si>
  <si>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</si>
  <si>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</si>
  <si>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</si>
  <si>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</si>
  <si>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</si>
  <si>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</si>
  <si>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</si>
  <si>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</si>
  <si>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</si>
  <si>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</si>
  <si>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</si>
  <si>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</si>
  <si>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</si>
  <si>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</si>
  <si>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</si>
  <si>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</si>
  <si>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</si>
  <si>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</si>
  <si>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</si>
  <si>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</si>
  <si>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</si>
  <si>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</si>
  <si>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</si>
  <si>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</si>
  <si>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</si>
  <si>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</si>
  <si>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</si>
  <si>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</si>
  <si>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</si>
  <si>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</si>
  <si>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</si>
  <si>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</si>
  <si>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</si>
  <si>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</si>
  <si>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</si>
  <si>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</si>
  <si>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</si>
  <si>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</si>
  <si>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</si>
  <si>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</si>
  <si>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</si>
  <si>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</si>
  <si>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</si>
  <si>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</si>
  <si>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</si>
  <si>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</si>
  <si>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</si>
  <si>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</si>
  <si>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</si>
  <si>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</si>
  <si>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</si>
  <si>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</si>
  <si>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</si>
  <si>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</si>
  <si>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</si>
  <si>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</si>
  <si>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</si>
  <si>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</si>
  <si>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</si>
  <si>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</si>
  <si>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</si>
  <si>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</si>
  <si>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</si>
  <si>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</si>
  <si>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</si>
  <si>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</si>
  <si>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</si>
  <si>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</si>
  <si>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</si>
  <si>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</si>
  <si>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</si>
  <si>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</si>
  <si>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</si>
  <si>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</si>
  <si>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</si>
  <si>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</si>
  <si>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</si>
  <si>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</si>
  <si>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</si>
  <si>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</si>
  <si>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</si>
  <si>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</si>
  <si>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</si>
  <si>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</si>
  <si>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</si>
  <si>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</si>
  <si>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</si>
  <si>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</si>
  <si>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</si>
  <si>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</si>
  <si>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</si>
  <si>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</si>
  <si>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</si>
  <si>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</si>
  <si>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</si>
  <si>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</si>
  <si>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</si>
  <si>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</si>
  <si>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</si>
  <si>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</si>
  <si>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</si>
  <si>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</si>
  <si>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</si>
  <si>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</si>
  <si>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</si>
  <si>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</si>
  <si>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</si>
  <si>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</si>
  <si>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</si>
  <si>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</si>
  <si>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</si>
  <si>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</si>
  <si>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</si>
  <si>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</si>
  <si>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</si>
  <si>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</si>
  <si>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</si>
  <si>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</si>
  <si>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</si>
  <si>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</si>
  <si>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</si>
  <si>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</si>
  <si>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</si>
  <si>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</si>
  <si>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</si>
  <si>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</si>
  <si>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</si>
  <si>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</si>
  <si>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</si>
  <si>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</si>
  <si>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</si>
  <si>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</si>
  <si>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</si>
  <si>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</si>
  <si>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</si>
  <si>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</si>
  <si>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</si>
  <si>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</si>
  <si>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</si>
  <si>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</si>
  <si>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</si>
  <si>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</si>
  <si>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</si>
  <si>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</si>
  <si>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</si>
  <si>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</si>
  <si>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</si>
  <si>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</si>
  <si>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</si>
  <si>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</si>
  <si>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</si>
  <si>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</si>
  <si>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</si>
  <si>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</si>
  <si>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</si>
  <si>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</si>
  <si>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</si>
  <si>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</si>
  <si>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</si>
  <si>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</si>
  <si>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</si>
  <si>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</si>
  <si>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</si>
  <si>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</si>
  <si>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</si>
  <si>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</si>
  <si>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</si>
  <si>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</si>
  <si>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</si>
  <si>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</si>
  <si>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</si>
  <si>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</si>
  <si>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</si>
  <si>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</si>
  <si>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</si>
  <si>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</si>
  <si>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</si>
  <si>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</si>
  <si>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</si>
  <si>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</si>
  <si>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</si>
  <si>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</si>
  <si>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</si>
  <si>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</si>
  <si>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</si>
  <si>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</si>
  <si>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</si>
  <si>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</si>
  <si>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</si>
  <si>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</si>
  <si>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</si>
  <si>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</si>
  <si>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</si>
  <si>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</si>
  <si>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</si>
  <si>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</si>
  <si>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</si>
  <si>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</si>
  <si>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</si>
  <si>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</si>
  <si>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</si>
  <si>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</si>
  <si>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</si>
  <si>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</si>
  <si>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</si>
  <si>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</si>
  <si>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</si>
  <si>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</si>
  <si>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</si>
  <si>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</si>
  <si>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</si>
  <si>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</si>
  <si>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</si>
  <si>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</si>
  <si>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</si>
  <si>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</si>
  <si>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</si>
  <si>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</si>
  <si>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</si>
  <si>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</si>
  <si>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</si>
  <si>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</si>
  <si>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</si>
  <si>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</si>
  <si>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</si>
  <si>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</si>
  <si>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</si>
  <si>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</si>
  <si>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</si>
  <si>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</si>
  <si>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</si>
  <si>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</si>
  <si>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</si>
  <si>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</si>
  <si>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</si>
  <si>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</si>
  <si>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</si>
  <si>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</si>
  <si>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</si>
  <si>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</si>
  <si>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</si>
  <si>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</si>
  <si>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</si>
  <si>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</si>
  <si>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</si>
  <si>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</si>
  <si>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</si>
  <si>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</si>
  <si>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</si>
  <si>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</si>
  <si>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</si>
  <si>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</si>
  <si>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</si>
  <si>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</si>
  <si>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</si>
  <si>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</si>
  <si>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</si>
  <si>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</si>
  <si>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</si>
  <si>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</si>
  <si>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</si>
  <si>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</si>
  <si>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</si>
  <si>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</si>
  <si>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</si>
  <si>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</si>
  <si>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</si>
  <si>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</si>
  <si>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</si>
  <si>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</si>
  <si>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</si>
  <si>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</si>
  <si>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</si>
  <si>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</si>
  <si>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</si>
  <si>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</si>
  <si>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</si>
  <si>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</si>
  <si>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</si>
  <si>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</si>
  <si>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</si>
  <si>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</si>
  <si>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</si>
  <si>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</si>
  <si>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</si>
  <si>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</si>
  <si>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</si>
  <si>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</si>
  <si>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</si>
  <si>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</si>
  <si>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</si>
  <si>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</si>
  <si>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</si>
  <si>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</si>
  <si>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</si>
  <si>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</si>
  <si>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</si>
  <si>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</si>
  <si>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</si>
  <si>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</si>
  <si>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</si>
  <si>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</si>
  <si>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</si>
  <si>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</si>
  <si>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</si>
  <si>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</si>
  <si>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</si>
  <si>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</si>
  <si>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</si>
  <si>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</si>
  <si>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</si>
  <si>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</si>
  <si>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</si>
  <si>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</si>
  <si>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</si>
  <si>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</si>
  <si>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</si>
  <si>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</si>
  <si>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</si>
  <si>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</si>
  <si>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</si>
  <si>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</si>
  <si>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</si>
  <si>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</si>
  <si>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</si>
  <si>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</si>
  <si>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</si>
  <si>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</si>
  <si>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</si>
  <si>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</si>
  <si>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</si>
  <si>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</si>
  <si>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</si>
  <si>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</si>
  <si>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</si>
  <si>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</si>
  <si>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</si>
  <si>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</si>
  <si>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</si>
  <si>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</si>
  <si>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</si>
  <si>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</si>
  <si>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</si>
  <si>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</si>
  <si>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</si>
  <si>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</si>
  <si>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</si>
  <si>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</si>
  <si>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</si>
  <si>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</si>
  <si>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</si>
  <si>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</si>
  <si>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</si>
  <si>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</si>
  <si>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</si>
  <si>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</si>
  <si>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</si>
  <si>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</si>
  <si>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</si>
  <si>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</si>
  <si>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</si>
  <si>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</si>
  <si>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</si>
  <si>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</si>
  <si>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</si>
  <si>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</si>
  <si>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</si>
  <si>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</si>
  <si>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</si>
  <si>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</si>
  <si>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</si>
  <si>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</si>
  <si>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</si>
  <si>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</si>
  <si>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</si>
  <si>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</si>
  <si>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</si>
  <si>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</si>
  <si>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</si>
  <si>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</si>
  <si>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</si>
  <si>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</si>
  <si>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</si>
  <si>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</si>
  <si>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</si>
  <si>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</si>
  <si>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</si>
  <si>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</si>
  <si>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</si>
  <si>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</si>
  <si>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</si>
  <si>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</si>
  <si>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</si>
  <si>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</si>
  <si>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</si>
  <si>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</si>
  <si>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</si>
  <si>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</si>
  <si>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</si>
  <si>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</si>
  <si>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</si>
  <si>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</si>
  <si>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</si>
  <si>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</si>
  <si>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</si>
  <si>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</si>
  <si>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</si>
  <si>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</si>
  <si>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</si>
  <si>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</si>
  <si>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</si>
  <si>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</si>
  <si>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</si>
  <si>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</si>
  <si>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</si>
  <si>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</si>
  <si>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</si>
  <si>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</si>
  <si>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</si>
  <si>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</si>
  <si>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</si>
  <si>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</si>
  <si>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</si>
  <si>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</si>
  <si>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</si>
  <si>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</si>
  <si>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</si>
  <si>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</si>
  <si>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</si>
  <si>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</si>
  <si>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</si>
  <si>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</si>
  <si>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</si>
  <si>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</si>
  <si>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</si>
  <si>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</si>
  <si>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</si>
  <si>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</si>
  <si>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</si>
  <si>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</si>
  <si>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</si>
  <si>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</si>
  <si>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</si>
  <si>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</si>
  <si>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</si>
  <si>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</si>
  <si>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</si>
  <si>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</si>
  <si>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</si>
  <si>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</si>
  <si>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</si>
  <si>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</si>
  <si>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</si>
  <si>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</si>
  <si>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</si>
  <si>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</si>
  <si>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</si>
  <si>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</si>
  <si>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</si>
  <si>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</si>
  <si>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</si>
  <si>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</si>
  <si>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</si>
  <si>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</si>
  <si>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</si>
  <si>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</si>
  <si>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</si>
  <si>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</si>
  <si>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</si>
  <si>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</si>
  <si>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</si>
  <si>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</si>
  <si>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</si>
  <si>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</si>
  <si>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</si>
  <si>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</si>
  <si>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</si>
  <si>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</si>
  <si>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</si>
  <si>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</si>
  <si>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</si>
  <si>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</si>
  <si>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</si>
  <si>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</si>
  <si>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</si>
  <si>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</si>
  <si>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</si>
  <si>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</si>
  <si>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</si>
  <si>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</si>
  <si>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</si>
  <si>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</si>
  <si>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</si>
  <si>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</si>
  <si>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</si>
  <si>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</si>
  <si>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</si>
  <si>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</si>
  <si>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</si>
  <si>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</si>
  <si>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</si>
  <si>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</si>
  <si>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</si>
  <si>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</si>
  <si>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</si>
  <si>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</si>
  <si>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</si>
  <si>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</si>
  <si>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</si>
  <si>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</si>
  <si>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</si>
  <si>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</si>
  <si>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</si>
  <si>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</si>
  <si>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</si>
  <si>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</si>
  <si>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</si>
  <si>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</si>
  <si>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</si>
  <si>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</si>
  <si>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</si>
  <si>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</si>
  <si>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</si>
  <si>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</si>
  <si>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</si>
  <si>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</si>
  <si>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</si>
  <si>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</si>
  <si>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</si>
  <si>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</si>
  <si>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</si>
  <si>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</si>
  <si>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</si>
  <si>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</si>
  <si>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</si>
  <si>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</si>
  <si>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</si>
  <si>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</si>
  <si>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</si>
  <si>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</si>
  <si>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</si>
  <si>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</si>
  <si>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</si>
  <si>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</si>
  <si>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</si>
  <si>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</si>
  <si>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</si>
  <si>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</si>
  <si>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</si>
  <si>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</si>
  <si>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</si>
  <si>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</si>
  <si>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</si>
  <si>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</si>
  <si>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</si>
  <si>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</si>
  <si>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</si>
  <si>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</si>
  <si>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</si>
  <si>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</si>
  <si>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</si>
  <si>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</si>
  <si>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</si>
  <si>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</si>
  <si>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</si>
  <si>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</si>
  <si>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</si>
  <si>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</si>
  <si>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</si>
  <si>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</si>
  <si>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</si>
  <si>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</si>
  <si>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</si>
  <si>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</si>
  <si>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</si>
  <si>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</si>
  <si>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</si>
  <si>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</si>
  <si>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</si>
  <si>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</si>
  <si>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</si>
  <si>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</si>
  <si>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</si>
  <si>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</si>
  <si>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</si>
  <si>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</si>
  <si>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</si>
  <si>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</si>
  <si>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</si>
  <si>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</si>
  <si>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</si>
  <si>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</si>
  <si>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</si>
  <si>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</si>
  <si>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</si>
  <si>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</si>
  <si>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</si>
  <si>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</si>
  <si>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</si>
  <si>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</si>
  <si>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</si>
  <si>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</si>
  <si>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</si>
  <si>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</si>
  <si>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</si>
  <si>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</si>
  <si>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</si>
  <si>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</si>
  <si>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</si>
  <si>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</si>
  <si>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</si>
  <si>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</si>
  <si>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</si>
  <si>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</si>
  <si>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</si>
  <si>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</si>
  <si>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</si>
  <si>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</si>
  <si>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</si>
  <si>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</si>
  <si>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</si>
  <si>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</si>
  <si>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</si>
  <si>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</si>
  <si>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</si>
  <si>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</si>
  <si>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</si>
  <si>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</si>
  <si>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</si>
  <si>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</si>
  <si>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PCM-20251102-00000655</t>
  </si>
  <si>
    <t xml:space="preserve">team on way need 30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</si>
  <si>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</si>
  <si>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</si>
  <si>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</si>
  <si>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</si>
  <si>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</si>
  <si>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</si>
  <si>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</si>
  <si>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</si>
  <si>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</si>
  <si>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</si>
  <si>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</si>
  <si>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</si>
  <si>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</si>
  <si>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</si>
  <si>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</si>
  <si>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</si>
  <si>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</si>
  <si>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</si>
  <si>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</si>
  <si>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</si>
  <si>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</si>
  <si>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</si>
  <si>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</si>
  <si>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</si>
  <si>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</si>
  <si>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</si>
  <si>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</si>
  <si>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</si>
  <si>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</si>
  <si>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</si>
  <si>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</si>
  <si>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</si>
  <si>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</si>
  <si>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</si>
  <si>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</si>
  <si>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</si>
  <si>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</si>
  <si>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</si>
  <si>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</si>
  <si>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</si>
  <si>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</si>
  <si>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</si>
  <si>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</si>
  <si>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</si>
  <si>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</si>
  <si>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</si>
  <si>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</si>
  <si>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</si>
  <si>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</si>
  <si>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</si>
  <si>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</si>
  <si>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</si>
  <si>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</si>
  <si>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</si>
  <si>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</si>
  <si>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</si>
  <si>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</si>
  <si>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</si>
  <si>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</si>
  <si>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</si>
  <si>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</si>
  <si>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</si>
  <si>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</si>
  <si>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</si>
  <si>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</si>
  <si>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</si>
  <si>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</si>
  <si>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</si>
  <si>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</si>
  <si>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</si>
  <si>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</si>
  <si>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</si>
  <si>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</si>
  <si>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</si>
  <si>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</si>
  <si>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</si>
  <si>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</si>
  <si>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</si>
  <si>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</si>
  <si>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</si>
  <si>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</si>
  <si>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</si>
  <si>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</si>
  <si>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</si>
  <si>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</si>
  <si>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</si>
  <si>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</si>
  <si>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Restored by PG</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</si>
  <si>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</si>
  <si>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</si>
  <si>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</si>
  <si>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</si>
  <si>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</si>
  <si>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Sceco cut at area and team saving hub site</t>
  </si>
  <si>
    <t>PCM-20251102-00000700</t>
  </si>
  <si>
    <t>PCM-20251102-00000766</t>
  </si>
  <si>
    <t xml:space="preserve">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</si>
  <si>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</si>
  <si>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</si>
  <si>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</si>
  <si>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</si>
  <si>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</si>
  <si>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</si>
  <si>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</si>
  <si>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at site checking</t>
  </si>
  <si>
    <t>PCM-20251102-00000087</t>
  </si>
  <si>
    <t>Minor</t>
  </si>
  <si>
    <t xml:space="preserve">Sector flapping at LTE due to RM issue under arrangement </t>
  </si>
  <si>
    <t>PCM-20251102-00000697</t>
  </si>
  <si>
    <t>ETA 60 mins</t>
  </si>
  <si>
    <t>PCM-20251102-00000754</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</si>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</sst>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4" totalsRowShown="0" headerRowDxfId="174" dataDxfId="173" headerRowBorderDxfId="171" tableBorderDxfId="172" totalsRowBorderDxfId="170">
  <autoFilter ref="A1:L1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7" dataDxfId="156" headerRowBorderDxfId="154" tableBorderDxfId="155" totalsRowBorderDxfId="153">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48" dataDxfId="47" headerRowBorderDxfId="45" tableBorderDxfId="46" totalsRowBorderDxfId="44">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4" totalsRowShown="0" headerRowDxfId="31" dataDxfId="30" headerRowBorderDxfId="28" tableBorderDxfId="29">
  <autoFilter ref="A1:L3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8" totalsRowShown="0" headerRowDxfId="15" dataDxfId="14" headerRowBorderDxfId="12" tableBorderDxfId="13">
  <autoFilter ref="A1:L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4"/>
  <sheetViews>
    <sheetView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300.48873518518667</v>
      </c>
      <c r="H2" s="77">
        <v>45662.943402777775</v>
      </c>
      <c r="I2" s="60" t="str">
        <f>IFERROR(VLOOKUP(D2,DB!A:F,6,0),"")</f>
        <v>Generator-SG</v>
      </c>
      <c r="J2" s="60" t="str">
        <f>IFERROR(VLOOKUP(D2,DB!A:G,7,0),"")</f>
        <v>Dead</v>
      </c>
      <c r="K2" s="68" t="s">
        <v>39022</v>
      </c>
      <c r="L2" s="66" t="str">
        <f>IFERROR(VLOOKUP(D2,DB!A:I,9,0),"")</f>
        <v>Latis</v>
      </c>
    </row>
    <row r="3" spans="1:15" ht="15" customHeight="1">
      <c r="A3" s="169" t="s">
        <v>39023</v>
      </c>
      <c r="B3" s="133" t="str">
        <f>IFERROR(VLOOKUP(D3,DB!A:K,11,0),"")</f>
        <v>R1</v>
      </c>
      <c r="C3" s="133">
        <v>1</v>
      </c>
      <c r="D3" s="133" t="s">
        <v>21294</v>
      </c>
      <c r="E3" s="134" t="s">
        <v>39021</v>
      </c>
      <c r="F3" s="135">
        <v>45963.358518518522</v>
      </c>
      <c r="G3" s="136">
        <f ca="1">IFERROR(NOW()-F3,"")</f>
        <v>7.8642361106176395E-2</v>
      </c>
      <c r="H3" s="135">
        <v>45963.353530092594</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45963.437160879628</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45963.437160879628</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45963.437160879628</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45963.437160879628</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45963.437160879628</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45963.437160879628</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45963.437160879628</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45963.437160879628</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45963.437160879628</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45963.437160879628</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45963.437160879628</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45963.437160879628</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45963.437160879628</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45963.437160879628</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45963.437160879628</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45963.437160879628</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45963.437160879628</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45963.437160879628</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45963.437160879628</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45963.437160879628</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45963.437160879628</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45963.437160879628</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45963.437160879628</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45963.437160879628</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45963.437160879628</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45963.437160879628</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45963.437160879628</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45963.437160879628</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45963.437160879628</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45963.437160879628</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45963.437160879628</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45963.437160879628</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45963.437160879628</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45963.437160879628</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45963.437160879628</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45963.437160879628</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45963.437160879628</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45963.437160879628</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45963.437160879628</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45963.437160879628</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45963.437160879628</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45963.437160879628</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45963.437160879628</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45963.437160879628</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45963.437160879628</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45963.437160879628</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45963.437160879628</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45963.437160879628</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45963.437160879628</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45963.437160879628</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45963.437160879628</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45963.437160879628</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45963.437160879628</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45963.437160879628</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45963.437160879628</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45963.437160879628</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45963.437160879628</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45963.437160879628</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45963.437160879628</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45963.437160879628</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45963.437160879628</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45963.437160879628</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45963.437160879628</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45963.437160879628</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45963.437160879628</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45963.437160879628</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45963.437160879628</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45963.437160879628</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45963.437160879628</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45963.437160879628</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45963.437160879628</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45963.437160879628</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45963.437160879628</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45963.437160879628</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45963.437160879628</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45963.437160879628</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45963.437160879628</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45963.437160879628</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45963.437160879628</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45963.437160879628</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45963.437160879628</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45963.437160879628</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45963.437160879628</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45963.437160879628</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45963.437160879628</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45963.437160879628</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45963.437160879628</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45963.437160879628</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45963.437160879628</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45963.437160879628</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45963.437160879628</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45963.437160879628</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45963.437160879628</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45963.437160879628</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45963.437160879628</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45963.437160879628</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45963.437160879628</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45963.437160879628</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45963.437160879628</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45963.437160879628</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45963.437160879628</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45963.437160879628</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45963.437160879628</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45963.437160879628</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45963.437160879628</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45963.437160879628</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45963.437160879628</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45963.437160879628</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45963.437160879628</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45963.437160879628</v>
      </c>
      <c r="H113" s="135"/>
      <c r="I113" s="133" t="str">
        <f>IFERROR(VLOOKUP(D113,DB!A:F,6,0),"")</f>
        <v/>
      </c>
      <c r="J113" s="133" t="str">
        <f>IFERROR(VLOOKUP(D113,DB!A:G,7,0),"")</f>
        <v/>
      </c>
      <c r="K113" s="137"/>
      <c r="L113" s="138" t="str">
        <f>IFERROR(VLOOKUP(D113,DB!A:I,9,0),"")</f>
        <v/>
      </c>
    </row>
    <row r="114" spans="1:12" ht="15" customHeight="1">
      <c r="A114" s="144"/>
      <c r="B114" s="145" t="str">
        <f>IFERROR(VLOOKUP(D114,DB!A:K,11,0),"")</f>
        <v/>
      </c>
      <c r="C114" s="145"/>
      <c r="D114" s="145"/>
      <c r="E114" s="146"/>
      <c r="F114" s="147"/>
      <c r="G114" s="148">
        <f ca="1">IFERROR(NOW()-F114,"")</f>
        <v>45963.437160879628</v>
      </c>
      <c r="H114" s="147"/>
      <c r="I114" s="145" t="str">
        <f>IFERROR(VLOOKUP(D114,DB!A:F,6,0),"")</f>
        <v/>
      </c>
      <c r="J114" s="145" t="str">
        <f>IFERROR(VLOOKUP(D114,DB!A:G,7,0),"")</f>
        <v/>
      </c>
      <c r="K114" s="149"/>
      <c r="L114" s="150" t="str">
        <f>IFERROR(VLOOKUP(D114,DB!A:I,9,0),"")</f>
        <v/>
      </c>
    </row>
  </sheetData>
  <customSheetViews>
    <customSheetView guid="{F6042A99-DD27-4453-835D-0834D95730CC}" filter="1" showAutoFilter="1">
      <pageMargins left="0" right="0" top="0" bottom="0" header="0" footer="0"/>
      <autoFilter ref="B1:M1" xr:uid="{539AC257-F14C-4306-9C5C-EBE10F574900}"/>
    </customSheetView>
  </customSheetViews>
  <dataValidations count="2">
    <dataValidation allowBlank="1" showInputMessage="1" showErrorMessage="1" sqref="E1" xr:uid="{5DBA255D-CDD9-49FB-AD3C-AF70AB4EE696}"/>
    <dataValidation type="list" allowBlank="1" showInputMessage="1" showErrorMessage="1" sqref="E2:E1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138.43732314815134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4.6950775462973979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39109</v>
      </c>
      <c r="B5" s="18" t="str">
        <f>IFERROR(VLOOKUP(D5,DB!A:K,11,0),"")</f>
        <v>R2</v>
      </c>
      <c r="C5" s="18">
        <v>1</v>
      </c>
      <c r="D5" s="18" t="s">
        <v>19048</v>
      </c>
      <c r="E5" s="113" t="s">
        <v>39021</v>
      </c>
      <c r="F5" s="114">
        <v>45962.773888888885</v>
      </c>
      <c r="G5" s="115">
        <f ca="1">IFERROR(NOW()-F5,"-")</f>
        <v>0.66327199074294185</v>
      </c>
      <c r="H5" s="114">
        <v>45962.773888888885</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9" t="s">
        <v>26023</v>
      </c>
      <c r="E6" s="113" t="s">
        <v>39021</v>
      </c>
      <c r="F6" s="114">
        <v>45963.339768518519</v>
      </c>
      <c r="G6" s="115">
        <f ca="1">IFERROR(NOW()-F6,"-")</f>
        <v>9.7392361109086778E-2</v>
      </c>
      <c r="H6" s="114">
        <v>45963.334791666668</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45963.437160879628</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45963.437160879628</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45963.437160879628</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45963.437160879628</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45963.437160879628</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45963.437160879628</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45963.437160879628</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45963.437160879628</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45963.437160879628</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45963.437160879628</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45963.437160879628</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45963.437160879628</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45963.437160879628</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45963.437160879628</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45963.437160879628</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45963.437160879628</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45963.437160879628</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45963.437160879628</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45963.437160879628</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45963.437160879628</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45963.437160879628</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45963.437160879628</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45963.437160879628</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45963.437160879628</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45963.437160879628</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45963.437160879628</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45963.437160879628</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45963.437160879628</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45963.437160879628</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45963.437160879628</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45963.437160879628</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45963.437160879628</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45963.437160879628</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45963.437160879628</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45963.437160879628</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45963.437160879628</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45963.437160879628</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45963.437160879628</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45963.437160879628</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45963.437160879628</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45963.437160879628</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45963.437160879628</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45963.437160879628</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45963.437160879628</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45963.437160879628</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45963.437160879628</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45963.437160879628</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45963.437160879628</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45963.437160879628</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45963.437160879628</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45963.437160879628</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45963.437160879628</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45963.437160879628</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45963.437160879628</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45963.437160879628</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45963.437160879628</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45963.437160879628</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45963.437160879628</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45963.437160879628</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45963.437160879628</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45963.437160879628</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45963.437160879628</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45963.437160879628</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45963.437160879628</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45963.437160879628</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45963.437160879628</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45963.437160879628</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45963.437160879628</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45963.437160879628</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45963.437160879628</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45963.437160879628</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45963.437160879628</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45963.437160879628</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45963.437160879628</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45963.437160879628</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45963.437160879628</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45963.437160879628</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45963.437160879628</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45963.437160879628</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45963.437160879628</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45963.437160879628</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45963.437160879628</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45963.437160879628</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45963.437160879628</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45963.437160879628</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45963.437160879628</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45963.437160879628</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45963.437160879628</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45963.437160879628</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45963.437160879628</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45963.437160879628</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45963.437160879628</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45963.437160879628</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45963.437160879628</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45963.437160879628</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45963.437160879628</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45963.437160879628</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45963.437160879628</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45963.437160879628</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45963.437160879628</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45963.437160879628</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45963.437160879628</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45963.437160879628</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45963.437160879628</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45963.437160879628</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45963.437160879628</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45963.437160879628</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45963.437160879628</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45963.437160879628</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45963.437160879628</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45963.437160879628</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45963.437160879628</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45963.437160879628</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45963.437160879628</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45963.437160879628</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45963.437160879628</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45963.437160879628</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45963.437160879628</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45963.437160879628</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45963.437160879628</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45963.437160879628</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45963.437160879628</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45963.437160879628</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45963.437160879628</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45963.437160879628</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45963.437160879628</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45963.437160879628</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45963.437160879628</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45963.437160879628</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45963.437160879628</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45963.437160879628</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45963.437160879628</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45963.437160879628</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45963.437160879628</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45963.437160879628</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45963.437160879628</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45963.437160879628</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45963.437160879628</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45963.437160879628</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60"/>
      <c r="B146" s="161" t="str">
        <f>IFERROR(VLOOKUP(D146,DB!A:K,11,0),"")</f>
        <v/>
      </c>
      <c r="C146" s="161"/>
      <c r="D146" s="161"/>
      <c r="E146" s="162"/>
      <c r="F146" s="163"/>
      <c r="G146" s="164">
        <f ca="1">IFERROR(NOW()-F146,"-")</f>
        <v>45963.437160879628</v>
      </c>
      <c r="H146" s="163"/>
      <c r="I146" s="161" t="str">
        <f>IFERROR(VLOOKUP(D146,DB!A:F,6,0),"")</f>
        <v/>
      </c>
      <c r="J146" s="161" t="str">
        <f>IFERROR(VLOOKUP(D146,DB!A:G,7,0),"")</f>
        <v/>
      </c>
      <c r="K146" s="165"/>
      <c r="L146" s="161" t="str">
        <f>IFERROR(VLOOKUP(D146,DB!A:I,9,0),"")</f>
        <v/>
      </c>
      <c r="M146" s="161"/>
      <c r="N146" s="161"/>
      <c r="O146" s="161"/>
      <c r="P146" s="161"/>
      <c r="Q146" s="161"/>
      <c r="R146" s="161"/>
      <c r="S146" s="161"/>
      <c r="T146" s="161"/>
      <c r="U146" s="161"/>
      <c r="V146" s="161"/>
      <c r="W146" s="161"/>
      <c r="X146" s="161"/>
      <c r="Y146" s="161"/>
      <c r="Z146" s="161"/>
      <c r="AA146" s="161"/>
      <c r="AB146" s="161"/>
      <c r="AC146" s="161"/>
      <c r="AD146" s="161"/>
      <c r="AE146" s="161"/>
      <c r="AF146" s="161"/>
      <c r="AG146" s="161"/>
      <c r="AH146" s="161"/>
      <c r="AI146" s="161"/>
      <c r="AJ146" s="161"/>
      <c r="AK146" s="161"/>
      <c r="AL146" s="161"/>
      <c r="AM146" s="161"/>
      <c r="AN146" s="161"/>
      <c r="AO146" s="161"/>
      <c r="AP146" s="161"/>
      <c r="AQ146" s="161"/>
      <c r="AR146" s="161"/>
      <c r="AS146" s="161"/>
      <c r="AT146" s="161"/>
      <c r="AU146" s="161"/>
      <c r="AV146" s="161"/>
      <c r="AW146" s="161"/>
      <c r="AX146" s="161"/>
      <c r="AY146" s="161"/>
      <c r="AZ146" s="161"/>
      <c r="BA146" s="161"/>
      <c r="BB146" s="161"/>
      <c r="BC146" s="161"/>
      <c r="BD146" s="161"/>
      <c r="BE146" s="161"/>
      <c r="BF146" s="161"/>
      <c r="BG146" s="161"/>
      <c r="BH146" s="161"/>
      <c r="BI146" s="161"/>
      <c r="BJ146" s="161"/>
      <c r="BK146" s="161"/>
      <c r="BL146" s="161"/>
      <c r="BM146" s="161"/>
      <c r="BN146" s="161"/>
      <c r="BO146" s="161"/>
      <c r="BP146" s="161"/>
      <c r="BQ146" s="161"/>
      <c r="BR146" s="161"/>
      <c r="BS146" s="161"/>
      <c r="BT146" s="161"/>
      <c r="BU146" s="161"/>
      <c r="BV146" s="161"/>
      <c r="BW146" s="161"/>
      <c r="BX146" s="161"/>
      <c r="BY146" s="161"/>
      <c r="BZ146" s="161"/>
      <c r="CA146" s="161"/>
      <c r="CB146" s="161"/>
      <c r="CC146" s="161"/>
      <c r="CD146" s="161"/>
      <c r="CE146" s="161"/>
      <c r="CF146" s="161"/>
      <c r="CG146" s="161"/>
      <c r="CH146" s="161"/>
      <c r="CI146" s="161"/>
      <c r="CJ146" s="166"/>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I14" sqref="I1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45963.437161111113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45963.437161111113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45963.437161111113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45963.437161111113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45963.437161111113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45963.437161111113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45963.437161111113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45963.437161111113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45963.437161111113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45963.437161111113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45963.437161111113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45963.437161111113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45963.437161111113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45963.437161111113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45963.437161111113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45963.437161111113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45963.437161111113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45963.437161111113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45963.437161111113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45963.437161111113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45963.437161111113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45963.437161111113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45963.437161111113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45963.437161111113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45963.437161111113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45963.437161111113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45963.437161111113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45963.437161111113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45963.437161111113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45963.437161111113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45963.437161111113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45963.437161111113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45963.437161111113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45963.437161111113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45963.437161111113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45963.437161111113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45963.437161111113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45963.437161111113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45963.437161111113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45963.437161111113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45963.437161111113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45963.437161111113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45963.437161111113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45963.437161111113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45963.437161111113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45963.437161111113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45963.437161111113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45963.437161111113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45963.437161111113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45963.437161111113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45963.437161111113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45963.437161111113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45963.437161111113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45963.437161111113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45963.437161111113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45963.437161111113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45963.437161111113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45963.437161111113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45963.437161111113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45963.437161111113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45963.437161111113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45963.437161111113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45963.437161111113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45963.437161111113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45963.437161111113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45963.437161111113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45963.437161111113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45963.437161111113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45963.437161111113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45963.437161111113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45963.437161111113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45963.437161111113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45963.437161111113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45963.437161111113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45963.437161111113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45963.437161111113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45963.437161111113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45963.437161111113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45963.437161111113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45963.437161111113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45963.437161111113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45963.437161111113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45963.437161111113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45963.437161111113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45963.437161111113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45963.437161111113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45963.437161111113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45963.437161111113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45963.437161111113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45963.437161111113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45963.437161111113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45963.437161111113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45963.437161111113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45963.437161111113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45963.437161111113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45963.437161111113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45963.437161111113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45963.437161111113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45963.437161111113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45963.437161111113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45963.437161111113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45963.437161111113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45963.437161111113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45963.437161111113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45963.437161111113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45963.437161111113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45963.437161111113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45963.437161111113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45963.437161111113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45963.437161111113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45963.437161111113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45963.437161111113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45963.437161111113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45963.437161111113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45963.437161111113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45963.437161111113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45963.437161111113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45963.437161111113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45963.437161111113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45963.437161111113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45963.437161111113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45963.437161111113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45963.437161111113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45963.437161111113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45963.437161111113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45963.437161111113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45963.437161111113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45963.437161111113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45963.437161111113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45963.437161111113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45963.437161111113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45963.437161111113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45963.437161111113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45963.437161111113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45963.437161111113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45963.437161111113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45963.437161111113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45963.437161111113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45963.437161111113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45963.437161111113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45963.437161111113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45963.437161111113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45963.437161111113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45963.437161111113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45963.437161111113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45963.437161111113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45963.437161111113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45963.437161111113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45963.437161111113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45963.437161111113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45963.437161111113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45963.437161111113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45963.437161111113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45963.437161111113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45963.437161111113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45963.437161111113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45963.437161111113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45963.437161111113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45963.437161111113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45963.437161111113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45963.437161111113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45963.437161111113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45963.437161111113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45963.437161111113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45963.437161111113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45963.437161111113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45963.437161111113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45963.437161111113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45963.437161111113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45963.437161111113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45963.437161111113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45963.437161111113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45963.437161111113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45963.437161111113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45963.437161111113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45963.437161111113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45963.437161111113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45963.437161111113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45963.437161111113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45963.437161111113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45963.437161111113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45963.437161111113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45963.437161111113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45963.437161111113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45963.437161111113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45963.437161111113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45963.437161111113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45963.437161111113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45963.437161111113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45963.437161111113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45963.437161111113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45963.437161111113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45963.437161111113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45963.437161111113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45963.437161111113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45963.437161111113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45963.437161111113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45963.437161111113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45963.437161111113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45963.437161111113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45963.437161111113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45963.437161111113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45963.437161111113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45963.437161111113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45963.437161111113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45963.437161111113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45963.437161111113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45963.437161111113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45963.437161111113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45963.437161111113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45963.437161111113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45963.437161111113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45963.437161111113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45963.437161111113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45963.437161111113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45963.437161111113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45963.437161111113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45963.437161111113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45963.437161111113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45963.437161111113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45963.437161111113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45963.437161111113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45963.437161111113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45963.437161111113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45963.437161111113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45963.437161111113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45963.437161111113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45963.437161111113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45963.437161111113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45963.437161111113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45963.437161111113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45963.437161111113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45963.437161111113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45963.437161111113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45963.437161111113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45963.437161111113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45963.437161111113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45963.437161111113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45963.437161111113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45963.437161111113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45963.437161111113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45963.437161111113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45963.437161111113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45963.437161111113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45963.437161111113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45963.437161111113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45963.437161111113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45963.437161111113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45963.437161111113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45963.437161111113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45963.437161111113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45963.437161111113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45963.437161111113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45963.437161111113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45963.437161111113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45963.437161111113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45963.437161111113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45963.437161111113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45963.437161111113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45963.437161111113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45963.437161111113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45963.437161111113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45963.437161111113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45963.437161111113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45963.437161111113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45963.437161111113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45963.437161111113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45963.437161111113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45963.437161111113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45963.437161111113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45963.437161111113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45963.437161111113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45963.437161111113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45963.437161111113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45963.437161111113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45963.437161111113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45963.437161111113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45963.437161111113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45963.437161111113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45963.437161111113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45963.437161111113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45963.437161111113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45963.437161111113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45963.437161111113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45963.437161111113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45963.437161111113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45963.437161111113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45963.437161111113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45963.437161111113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45963.437161111113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45963.437161111113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45963.437161111113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45963.437161111113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45963.437161111113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45963.437161111113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45963.437161111113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45963.437161111113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45963.437161111113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45963.437161111113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45963.437161111113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45963.437161111113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45963.437161111113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45963.437161111113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45963.437161111113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45963.437161111113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45963.437161111113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45963.437161111113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45963.437161111113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45963.437161111113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45963.437161111113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45963.437161111113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45963.437161111113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45963.437161111113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45963.437161111113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45963.437161111113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45963.437161111113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45963.437161111113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45963.437161111113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45963.437161111113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45963.437161111113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45963.437161111113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45963.437161111113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45963.437161111113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45963.437161111113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45963.437161111113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45963.437161111113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45963.437161111113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45963.437161111113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45963.437161111113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45963.437161111113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45963.437161111113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45963.437161111113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45963.437161111113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45963.437161111113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45963.437161111113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45963.437161111113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45963.437161111113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45963.437161111113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45963.437161111113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45963.437161111113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45963.437161111113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45963.437161111113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45963.437161111113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45963.437161111113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45963.437161111113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45963.437161111113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45963.437161111113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45963.437161111113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45963.437161111113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45963.437161111113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45963.437161111113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45963.437161111113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45963.437161111113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45963.437161111113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45963.437161111113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45963.437161111113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45963.437161111113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45963.437161111113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45963.437161111113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45963.437161111113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45963.437161111113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45963.437161111113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45963.437161111113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45963.437161111113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45963.437161111113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45963.437161111113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45963.437161111113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45963.437161111113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45963.437161111113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45963.437161111113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45963.437161111113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45963.437161111113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45963.437161111113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45963.437161111113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45963.437161111113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45963.437161111113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45963.437161111113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45963.437161111113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45963.437161111113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45963.437161111113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45963.437161111113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45963.437161111113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45963.437161111113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45963.437161111113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45963.437161111113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45963.437161111113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45963.437161111113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45963.437161111113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45963.437161111113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45963.437161111113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45963.437161111113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45963.437161111113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45963.437161111113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45963.437161111113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45963.437161111113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45963.437161111113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45963.437161111113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45963.437161111113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45963.437161111113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45963.437161111113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45963.437161111113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45963.437161111113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45963.437161111113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45963.437161111113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45963.437161111113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45963.437161111113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45963.437161111113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45963.437161111113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45963.437161111113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45963.437161111113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45963.437161111113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45963.437161111113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45963.437161111113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45963.437161111113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45963.437161111113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45963.437161111113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45963.437161111113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45963.437161111113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45963.437161111113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45963.437161111113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45963.437161111113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45963.437161111113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45963.437161111113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45963.437161111113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45963.437161111113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45963.437161111113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45963.437161111113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45963.437161111113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45963.437161111113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45963.437161111113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45963.437161111113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45963.437161111113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45963.437161111113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45963.437161111113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45963.437161111113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45963.437161111113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45963.437161111113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45963.437161111113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45963.437161111113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45963.437161111113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45963.437161111113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45963.437161111113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45963.437161111113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45963.437161111113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45963.437161111113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45963.437161111113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45963.437161111113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45963.437161111113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45963.437161111113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45963.437161111113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45963.437161111113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45963.437161111113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45963.437161111113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45963.437161111113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45963.437161111113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45963.437161111113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45963.437161111113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45963.437161111113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45963.437161111113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45963.437161111113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45963.437161111113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45963.437161111113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45963.437161111113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45963.437161111113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45963.437161111113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45963.437161111113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45963.437161111113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45963.437161111113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45963.437161111113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45963.437161111113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45963.437161111113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45963.437161111113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45963.437161111113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45963.437161111113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45963.437161111113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45963.437161111113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45963.437161111113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45963.437161111113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45963.437161111113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45963.437161111113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45963.437161111113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45963.437161111113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45963.437161111113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45963.437161111113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45963.437161111113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45963.437161111113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45963.437161111113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45963.437161111113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45963.437161111113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45963.437161111113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45963.437161111113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45963.437161111113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45963.437161111113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45963.437161111113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45963.437161111113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45963.437161111113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45963.437161111113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45963.437161111113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45963.437161111113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45963.437161111113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45963.437161111113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45963.437161111113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45963.437161111113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45963.437161111113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45963.437161111113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45963.437161111113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45963.437161111113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45963.437161111113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45963.437161111113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45963.437161111113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45963.437161111113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45963.437161111113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45963.437161111113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45963.437161111113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45963.437161111113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45963.437161111113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45963.437161111113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45963.437161111113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45963.437161111113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45963.437161111113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45963.437161111113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45963.437161111113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45963.437161111113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45963.437161111113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45963.437161111113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45963.437161111113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45963.437161111113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45963.437161111113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45963.437161111113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45963.437161111113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45963.437161111113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45963.437161111113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45963.437161111113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45963.437161111113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45963.437161111113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45963.437161111113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45963.437161111113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45963.437161111113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45963.437161111113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45963.437161111113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45963.437161111113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45963.437161111113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45963.437161111113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45963.437161111113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45963.437161111113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45963.437161111113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45963.437161111113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45963.437161111113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45963.437161111113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45963.437161111113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45963.437161111113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45963.437161111113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45963.437161111113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45963.437161111113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45963.437161111113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45963.437161111113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45963.43716134259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45963.43716134259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45963.43716134259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45963.43716134259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45963.43716134259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45963.43716134259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45963.43716134259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45963.43716134259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45963.43716134259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45963.43716134259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45963.43716134259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45963.43716134259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45963.43716134259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45963.43716134259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45963.43716134259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45963.43716134259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45963.43716134259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45963.43716134259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45963.43716134259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45963.43716134259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45963.43716134259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45963.43716134259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45963.43716134259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45963.43716134259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45963.43716134259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45963.43716134259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45963.43716134259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45963.43716134259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45963.43716134259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45963.43716134259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45963.43716134259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45963.43716134259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45963.43716134259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45963.43716134259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45963.43716134259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45963.43716134259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45963.43716134259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45963.43716134259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45963.43716134259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45963.43716134259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45963.43716134259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45963.43716134259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45963.43716134259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45963.43716134259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45963.43716134259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45963.43716134259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45963.43716134259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45963.43716134259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45963.43716134259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45963.43716134259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45963.43716134259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45963.43716134259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45963.43716134259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45963.43716134259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45963.43716134259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45963.43716134259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45963.43716134259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45963.43716134259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45963.43716134259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45963.43716134259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45963.43716134259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45963.43716134259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45963.43716134259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45963.43716134259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45963.43716134259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45963.43716134259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45963.43716134259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45963.43716134259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45963.43716134259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45963.43716134259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45963.43716134259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45963.43716134259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45963.43716134259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45963.43716134259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45963.43716134259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45963.43716134259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45963.43716134259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45963.43716134259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45963.43716134259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45963.43716134259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45963.43716134259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45963.43716134259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45963.43716134259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45963.43716134259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45963.43716134259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45963.43716134259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45963.43716134259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45963.43716134259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45963.43716134259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45963.43716134259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45963.43716134259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45963.43716134259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45963.43716134259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45963.43716134259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45963.43716134259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45963.43716134259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45963.43716134259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45963.43716134259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45963.43716134259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45963.43716134259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45963.43716134259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45963.43716134259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45963.43716134259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45963.43716134259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45963.43716134259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45963.43716134259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45963.43716134259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45963.43716134259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45963.43716134259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45963.43716134259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45963.43716134259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45963.43716134259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45963.43716134259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45963.43716134259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45963.43716134259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45963.43716134259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45963.43716134259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45963.43716134259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45963.43716134259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45963.43716134259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45963.43716134259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45963.43716134259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45963.43716134259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45963.43716134259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45963.43716134259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45963.43716134259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45963.43716134259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45963.43716134259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45963.43716134259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45963.43716134259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45963.43716134259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45963.43716134259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45963.43716134259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45963.43716134259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45963.43716134259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45963.43716134259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45963.43716134259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45963.43716134259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45963.43716134259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45963.43716134259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45963.43716134259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45963.43716134259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45963.43716134259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45963.43716134259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45963.43716134259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45963.43716134259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45963.43716134259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45963.43716134259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45963.43716134259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45963.43716134259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45963.43716134259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45963.43716134259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45963.43716134259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45963.43716134259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45963.43716134259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45963.43716134259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45963.43716134259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45963.43716134259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45963.43716134259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45963.43716134259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45963.43716134259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45963.43716134259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45963.43716134259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45963.43716134259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45963.43716134259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45963.43716134259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45963.43716134259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45963.43716134259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45963.43716134259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45963.43716134259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45963.43716134259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45963.43716134259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45963.43716134259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45963.43716134259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45963.43716134259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45963.43716134259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45963.43716134259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45963.43716134259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45963.43716134259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45963.43716134259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45963.43716134259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45963.43716134259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45963.43716134259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45963.43716134259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45963.43716134259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45963.43716134259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45963.43716134259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45963.43716134259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45963.43716134259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45963.43716134259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45963.43716134259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45963.43716134259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45963.43716134259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45963.43716134259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45963.43716134259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45963.43716134259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45963.43716134259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45963.43716134259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45963.43716134259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45963.43716134259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45963.43716134259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45963.43716134259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45963.43716134259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45963.43716134259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45963.43716134259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45963.43716134259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45963.43716134259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45963.43716134259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45963.43716134259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45963.43716134259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45963.43716134259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45963.43716134259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45963.43716134259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45963.43716134259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45963.43716134259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45963.43716134259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45963.43716134259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45963.43716134259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45963.43716134259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45963.43716134259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45963.43716134259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45963.43716134259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45963.43716134259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45963.43716134259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45963.43716134259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45963.43716134259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45963.43716134259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45963.43716134259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45963.43716134259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45963.43716134259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45963.43716134259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45963.43716134259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45963.43716134259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45963.43716134259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45963.43716134259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45963.43716134259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45963.43716134259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45963.43716134259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45963.43716134259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45963.43716134259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45963.43716134259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45963.43716134259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45963.43716134259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45963.43716134259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45963.43716134259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45963.43716134259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45963.43716134259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45963.43716134259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45963.43716134259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45963.43716134259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45963.43716134259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45963.43716134259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45963.43716134259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45963.43716134259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45963.43716134259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45963.43716134259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45963.43716134259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45963.43716134259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45963.43716134259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45963.43716134259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45963.43716134259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45963.43716134259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45963.43716134259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45963.43716134259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45963.43716134259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45963.43716134259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45963.43716134259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45963.43716134259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45963.43716134259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45963.43716134259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45963.43716134259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45963.43716134259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45963.43716134259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45963.43716134259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45963.43716134259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45963.43716134259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45963.43716134259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45963.43716134259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45963.43716134259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45963.43716134259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45963.43716134259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45963.43716134259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45963.43716134259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45963.43716134259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45963.43716134259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45963.43716134259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45963.43716134259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45963.43716134259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45963.43716134259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45963.43716134259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45963.43716134259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45963.43716134259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45963.43716134259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45963.43716134259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45963.43716134259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45963.43716134259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45963.43716134259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45963.43716134259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45963.43716134259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45963.43716134259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45963.43716134259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45963.43716134259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45963.43716134259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45963.43716134259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45963.43716134259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45963.43716134259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45963.43716134259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45963.43716134259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45963.43716134259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45963.43716134259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45963.43716134259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45963.43716134259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45963.43716134259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45963.43716134259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45963.43716134259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45963.43716134259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45963.43716134259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45963.43716134259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45963.43716134259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45963.43716134259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45963.43716134259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45963.43716134259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45963.43716134259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45963.43716134259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45963.43716134259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45963.43716134259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45963.43716134259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45963.43716134259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45963.43716134259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45963.43716134259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45963.43716134259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45963.43716134259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45963.43716134259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45963.43716134259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45963.43716134259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45963.43716134259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45963.43716134259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45963.43716134259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45963.43716134259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45963.43716134259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45963.43716134259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45963.43716134259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45963.43716134259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45963.43716134259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45963.43716134259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45963.43716134259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45963.43716134259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45963.43716134259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45963.43716134259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45963.43716134259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45963.43716134259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45963.43716134259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45963.43716134259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45963.43716134259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45963.43716134259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45963.43716134259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45963.43716134259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45963.43716134259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45963.43716134259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45963.43716134259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45963.43716134259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45963.43716134259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45963.43716134259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45963.43716134259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45963.43716134259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45963.43716134259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45963.43716134259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45963.43716134259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45963.43716134259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45963.43716134259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45963.43716134259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45963.43716134259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45963.43716134259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45963.43716134259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45963.43716134259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45963.43716134259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45963.43716134259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45963.43716134259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45963.43716134259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45963.43716134259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45963.43716134259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45963.43716134259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45963.43716134259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45963.43716134259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45963.43716134259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45963.43716134259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45963.43716134259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45963.43716134259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45963.43716134259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45963.43716134259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45963.43716134259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45963.43716134259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45963.43716134259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45963.43716134259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45963.43716134259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45963.43716134259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45963.43716134259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45963.43716134259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45963.43716134259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45963.43716134259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45963.43716134259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45963.43716134259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45963.43716134259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45963.43716134259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45963.43716134259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45963.43716134259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45963.43716134259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45963.43716134259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45963.43716134259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45963.43716134259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45963.43716134259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45963.43716134259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45963.43716134259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45963.43716134259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45963.43716134259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45963.43716134259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45963.43716134259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45963.43716134259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45963.43716134259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45963.43716134259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45963.43716134259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45963.43716134259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45963.43716134259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45963.43716134259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45963.43716134259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45963.43716134259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45963.43716134259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45963.43716134259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45963.43716134259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45963.43716134259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45963.43716134259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45963.43716134259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45963.43716134259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45963.43716134259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45963.43716134259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45963.43716134259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45963.43716134259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45963.43716134259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45963.43716134259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45963.43716134259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45963.43716134259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45963.43716134259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45963.43716134259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45963.43716134259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45963.43716134259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45963.43716134259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45963.43716134259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45963.43716134259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45963.43716134259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45963.43716134259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45963.43716134259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45963.43716134259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45963.43716134259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45963.43716134259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45963.43716134259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45963.43716134259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45963.43716134259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45963.43716134259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45963.43716134259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45963.43716134259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45963.43716134259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45963.43716134259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45963.43716134259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45963.43716134259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45963.43716134259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45963.43716134259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45963.43716134259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45963.43716134259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45963.43716134259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45963.43716134259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45963.43716134259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45963.43716134259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45963.43716134259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45963.43716134259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45963.43716134259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45963.43716134259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45963.43716134259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45963.43716134259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45963.43716134259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45963.43716134259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45963.43716134259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45963.43716134259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45963.43716134259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45963.43716134259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45963.43716134259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45963.43716134259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45963.43716134259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45963.43716134259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45963.43716134259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45963.43716134259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45963.43716134259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45963.43716134259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45963.43716134259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45963.43716134259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45963.43716134259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45963.43716134259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45963.43716134259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45963.43716134259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45963.43716134259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45963.43716134259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45963.43716134259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45963.43716134259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45963.43716134259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45963.43716134259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45963.43716134259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45963.43716134259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45963.43716134259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45963.43716134259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45963.43716134259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45963.43716134259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45963.43716134259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45963.43716134259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45963.43716134259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45963.43716134259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45963.43716134259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45963.43716134259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45963.43716134259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45963.43716134259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45963.43716134259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45963.43716134259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45963.43716134259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45963.43716134259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45963.43716134259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45963.43716134259</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H5" sqref="H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259.95644351851661</v>
      </c>
      <c r="H2" s="98">
        <v>45703.474768518521</v>
      </c>
      <c r="I2" s="98" t="str">
        <f>IFERROR(VLOOKUP(D2,DB!A:F,6,0),"")</f>
        <v>SCECO</v>
      </c>
      <c r="J2" s="98" t="str">
        <f>IFERROR(VLOOKUP(D2,DB!A:G,7,0),"")</f>
        <v>Dead</v>
      </c>
      <c r="K2" s="100" t="s">
        <v>39114</v>
      </c>
      <c r="L2" s="93" t="str">
        <f>IFERROR(VLOOKUP(D2,DB!A:I,9,0),"")</f>
        <v>Latis</v>
      </c>
    </row>
    <row r="3" spans="1:16" ht="26.25" customHeight="1">
      <c r="A3" s="168" t="s">
        <v>39115</v>
      </c>
      <c r="B3" s="118" t="str">
        <f>IFERROR(VLOOKUP(D3,DB!A:K,11,0),"")</f>
        <v>R4</v>
      </c>
      <c r="C3" s="119">
        <v>1</v>
      </c>
      <c r="D3" s="93" t="s">
        <v>28974</v>
      </c>
      <c r="E3" s="97" t="s">
        <v>39021</v>
      </c>
      <c r="F3" s="122">
        <v>45960.96875</v>
      </c>
      <c r="G3" s="123">
        <f ca="1">IFERROR(NOW()-F3,"")</f>
        <v>2.4684111111128004</v>
      </c>
      <c r="H3" s="122">
        <v>45960.963101851848</v>
      </c>
      <c r="I3" s="118" t="str">
        <f>IFERROR(VLOOKUP(D3,DB!A:F,6,0),"")</f>
        <v>SCECO</v>
      </c>
      <c r="J3" s="118" t="str">
        <f>IFERROR(VLOOKUP(D3,DB!A:G,7,0),"")</f>
        <v>Weak</v>
      </c>
      <c r="K3" s="124" t="s">
        <v>39116</v>
      </c>
      <c r="L3" s="120" t="str">
        <f>IFERROR(VLOOKUP(D3,DB!A:I,9,0),"")</f>
        <v>Latis</v>
      </c>
    </row>
    <row r="4" spans="1:16" ht="15" customHeight="1">
      <c r="A4" s="118" t="s">
        <v>39117</v>
      </c>
      <c r="B4" s="118" t="str">
        <f>IFERROR(VLOOKUP(D4,DB!A:K,11,0),"")</f>
        <v>R4</v>
      </c>
      <c r="C4" s="119">
        <v>1</v>
      </c>
      <c r="D4" s="120" t="s">
        <v>35858</v>
      </c>
      <c r="E4" s="97" t="s">
        <v>39021</v>
      </c>
      <c r="F4" s="122">
        <v>45963.332511574074</v>
      </c>
      <c r="G4" s="123">
        <f ca="1">IFERROR(NOW()-F4,"")</f>
        <v>0.1046495370392222</v>
      </c>
      <c r="H4" s="122">
        <v>45963.326585648145</v>
      </c>
      <c r="I4" s="118" t="str">
        <f>IFERROR(VLOOKUP(D4,DB!A:F,6,0),"")</f>
        <v>SCECO</v>
      </c>
      <c r="J4" s="118" t="str">
        <f>IFERROR(VLOOKUP(D4,DB!A:G,7,0),"")</f>
        <v>Dead</v>
      </c>
      <c r="K4" s="124" t="s">
        <v>39118</v>
      </c>
      <c r="L4" s="120" t="str">
        <f>IFERROR(VLOOKUP(D4,DB!A:I,9,0),"")</f>
        <v>Latis</v>
      </c>
    </row>
    <row r="5" spans="1:16" ht="15" customHeight="1">
      <c r="A5" s="118" t="s">
        <v>39119</v>
      </c>
      <c r="B5" s="118" t="str">
        <f>IFERROR(VLOOKUP(D5,DB!A:K,11,0),"")</f>
        <v>R4</v>
      </c>
      <c r="C5" s="119">
        <v>1</v>
      </c>
      <c r="D5" s="120" t="s">
        <v>34988</v>
      </c>
      <c r="E5" s="97" t="s">
        <v>39021</v>
      </c>
      <c r="F5" s="122">
        <v>45963.375972222224</v>
      </c>
      <c r="G5" s="123">
        <f ca="1">IFERROR(NOW()-F5,"")</f>
        <v>6.1188888888864312E-2</v>
      </c>
      <c r="H5" s="122">
        <v>45963.407789351855</v>
      </c>
      <c r="I5" s="118" t="str">
        <f>IFERROR(VLOOKUP(D5,DB!A:F,6,0),"")</f>
        <v>SCECO</v>
      </c>
      <c r="J5" s="118" t="str">
        <f>IFERROR(VLOOKUP(D5,DB!A:G,7,0),"")</f>
        <v>Dead</v>
      </c>
      <c r="K5" s="124" t="s">
        <v>39118</v>
      </c>
      <c r="L5" s="120" t="str">
        <f>IFERROR(VLOOKUP(D5,DB!A:I,9,0),"")</f>
        <v>Latis</v>
      </c>
    </row>
    <row r="6" spans="1:16" ht="15" customHeight="1">
      <c r="A6" s="118" t="s">
        <v>39120</v>
      </c>
      <c r="B6" s="118" t="str">
        <f>IFERROR(VLOOKUP(D6,DB!A:K,11,0),"")</f>
        <v>R4</v>
      </c>
      <c r="C6" s="119">
        <v>1</v>
      </c>
      <c r="D6" s="120" t="s">
        <v>34987</v>
      </c>
      <c r="E6" s="97" t="s">
        <v>39021</v>
      </c>
      <c r="F6" s="122">
        <v>45963.411041666666</v>
      </c>
      <c r="G6" s="123">
        <f ca="1">IFERROR(NOW()-F6,"")</f>
        <v>2.6119444446521811E-2</v>
      </c>
      <c r="H6" s="122">
        <v>45963.411041666666</v>
      </c>
      <c r="I6" s="118" t="str">
        <f>IFERROR(VLOOKUP(D6,DB!A:F,6,0),"")</f>
        <v>SCECO</v>
      </c>
      <c r="J6" s="118" t="str">
        <f>IFERROR(VLOOKUP(D6,DB!A:G,7,0),"")</f>
        <v>Vandalized</v>
      </c>
      <c r="K6" s="124" t="s">
        <v>39121</v>
      </c>
      <c r="L6" s="120" t="str">
        <f>IFERROR(VLOOKUP(D6,DB!A:I,9,0),"")</f>
        <v>Latis</v>
      </c>
    </row>
    <row r="7" spans="1:16" ht="15" customHeight="1">
      <c r="A7" s="118"/>
      <c r="B7" s="118" t="str">
        <f>IFERROR(VLOOKUP(D7,DB!A:K,11,0),"")</f>
        <v/>
      </c>
      <c r="C7" s="119"/>
      <c r="D7" s="120"/>
      <c r="E7" s="97" t="s">
        <v>39021</v>
      </c>
      <c r="F7" s="122"/>
      <c r="G7" s="123">
        <f ca="1">IFERROR(NOW()-F7,"")</f>
        <v>45963.437161111113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45963.437161111113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45963.437161111113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45963.437161111113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45963.437161111113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45963.437161111113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45963.437161111113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45963.437161111113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45963.437161111113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45963.437161111113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45963.437161111113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45963.437161111113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45963.437161111113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45963.437161111113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45963.437161111113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45963.437161111113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45963.437161111113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45963.437161111113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45963.437161111113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45963.437161111113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45963.437161111113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45963.437161111113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45963.437161111113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45963.437161111113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45963.437161111113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45963.437161111113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45963.437161111113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45963.437161111113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45963.437161111113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45963.437161111113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45963.437161111113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45963.437161111113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45963.437161111113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45963.437161111113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45963.437161111113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45963.437161111113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45963.437161111113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45963.437161111113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45963.437161111113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45963.437161111113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45963.437161111113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45963.437161111113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45963.437161111113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45963.437161111113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45963.437161111113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45963.437161111113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45963.437161111113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45963.437161111113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45963.437161111113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45963.437161111113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45963.437161111113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45963.437161111113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45963.437161111113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45963.437161111113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45963.437161111113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45963.437161111113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45963.437161111113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45963.437161111113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45963.437161111113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45963.437161111113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45963.437161111113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45963.437161111113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45963.437161111113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45963.437161111113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45963.437161111113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45963.437161111113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45963.437161111113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45963.437161111113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45963.437161111113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45963.437161111113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45963.437161111113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45963.437161111113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45963.437161111113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45963.437161111113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45963.437161111113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45963.437161111113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45963.437161111113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45963.437161111113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45963.437161111113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45963.437161111113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45963.437161111113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45963.437161111113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45963.437161111113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45963.437161111113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45963.437161111113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45963.437161111113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45963.437161111113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45963.437161111113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45963.437161111113</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45963.437161111113</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45963.437161111113</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45963.437161111113</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45963.437161111113</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45963.437161111113</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45963.437161111113</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45963.437161111113</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45963.437161111113</v>
      </c>
      <c r="H103" s="122"/>
      <c r="I103" s="118" t="str">
        <f>IFERROR(VLOOKUP(D103,DB!A:F,6,0),"")</f>
        <v/>
      </c>
      <c r="J103" s="118" t="str">
        <f>IFERROR(VLOOKUP(D103,DB!A:G,7,0),"")</f>
        <v/>
      </c>
      <c r="K103" s="124"/>
      <c r="L103" s="120" t="str">
        <f>IFERROR(VLOOKUP(D103,DB!A:I,9,0),"")</f>
        <v/>
      </c>
    </row>
    <row r="104" spans="1:12" ht="15" customHeight="1">
      <c r="A104" s="125"/>
      <c r="B104" s="125" t="str">
        <f>IFERROR(VLOOKUP(D104,DB!A:K,11,0),"")</f>
        <v/>
      </c>
      <c r="C104" s="126"/>
      <c r="D104" s="127"/>
      <c r="E104" s="128"/>
      <c r="F104" s="129"/>
      <c r="G104" s="130">
        <f ca="1">IFERROR(NOW()-F104,"")</f>
        <v>45963.437161111113</v>
      </c>
      <c r="H104" s="129"/>
      <c r="I104" s="125" t="str">
        <f>IFERROR(VLOOKUP(D104,DB!A:F,6,0),"")</f>
        <v/>
      </c>
      <c r="J104" s="125" t="str">
        <f>IFERROR(VLOOKUP(D104,DB!A:G,7,0),"")</f>
        <v/>
      </c>
      <c r="K104" s="131"/>
      <c r="L104" s="127" t="str">
        <f>IFERROR(VLOOKUP(D104,DB!A:I,9,0),"")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tabSelected="1" workbookViewId="0">
      <selection activeCell="A6" sqref="A6:X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71.605100694439898</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37.248283796296164</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14.776050000000396</v>
      </c>
      <c r="H4" s="152">
        <v>45948.661111111112</v>
      </c>
      <c r="I4" s="151" t="str">
        <f>IFERROR(VLOOKUP(D4,DB!A:F,6,0),"")</f>
        <v>SCECO</v>
      </c>
      <c r="J4" s="151" t="str">
        <f>IFERROR(VLOOKUP(D4,DB!A:G,7,0),"")</f>
        <v>Dead</v>
      </c>
      <c r="K4" s="151" t="s">
        <v>39127</v>
      </c>
      <c r="L4" s="151" t="str">
        <f>IFERROR(VLOOKUP(D4,DB!A:I,9,0),"")</f>
        <v>Latis</v>
      </c>
    </row>
    <row r="5" spans="1:13" ht="15">
      <c r="A5" s="151" t="s">
        <v>39128</v>
      </c>
      <c r="B5" s="151" t="str">
        <f>IFERROR(VLOOKUP(D5,DB!A:K,11,0),"")</f>
        <v>R5</v>
      </c>
      <c r="C5" s="151">
        <v>1</v>
      </c>
      <c r="D5" s="151" t="s">
        <v>31670</v>
      </c>
      <c r="E5" s="151" t="s">
        <v>39021</v>
      </c>
      <c r="F5" s="152">
        <v>45963.370706018519</v>
      </c>
      <c r="G5" s="153">
        <f ca="1">IFERROR(NOW()-F5,"")</f>
        <v>6.6454861109377816E-2</v>
      </c>
      <c r="H5" s="152">
        <v>45963.347175925926</v>
      </c>
      <c r="I5" s="151" t="str">
        <f>IFERROR(VLOOKUP(D5,DB!A:F,6,0),"")</f>
        <v>SCECO</v>
      </c>
      <c r="J5" s="151" t="str">
        <f>IFERROR(VLOOKUP(D5,DB!A:G,7,0),"")</f>
        <v>Vandalized</v>
      </c>
      <c r="K5" s="151" t="s">
        <v>39129</v>
      </c>
      <c r="L5" s="151" t="str">
        <f>IFERROR(VLOOKUP(D5,DB!A:I,9,0),"")</f>
        <v>Latis</v>
      </c>
    </row>
    <row r="6" spans="1:13" ht="15">
      <c r="A6" s="151"/>
      <c r="B6" s="151" t="str">
        <f>IFERROR(VLOOKUP(D6,DB!A:K,11,0),"")</f>
        <v/>
      </c>
      <c r="C6" s="151"/>
      <c r="D6" s="151"/>
      <c r="E6" s="151"/>
      <c r="F6" s="152"/>
      <c r="G6" s="153">
        <f ca="1">IFERROR(NOW()-F6,"")</f>
        <v>45963.437160879628</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45963.437160879628</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45963.437160879628</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45963.437160879628</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45963.437160879628</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45963.437161111113</v>
      </c>
      <c r="H11" s="152"/>
      <c r="I11" s="151" t="str">
        <f>IFERROR(VLOOKUP(D11,DB!A:F,6,0),"")</f>
        <v/>
      </c>
      <c r="J11" s="151" t="str">
        <f>IFERROR(VLOOKUP(D11,DB!A:G,7,0),"")</f>
        <v/>
      </c>
      <c r="K11" s="151"/>
      <c r="L11" s="151" t="str">
        <f>IFERROR(VLOOKUP(D11,DB!A:I,9,0),"")</f>
        <v/>
      </c>
    </row>
    <row r="12" spans="1:13" ht="15">
      <c r="A12" s="151"/>
      <c r="B12" s="151" t="str">
        <f>IFERROR(VLOOKUP(D12,DB!A:K,11,0),"")</f>
        <v/>
      </c>
      <c r="C12" s="151"/>
      <c r="D12"/>
      <c r="E12" s="151"/>
      <c r="F12" s="152"/>
      <c r="G12" s="153">
        <f ca="1">IFERROR(NOW()-F12,"")</f>
        <v>45963.437161111113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45963.437161111113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45963.437161111113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45963.437161111113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45963.437161111113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45963.437161111113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45963.437161111113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45963.437161111113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45963.437161111113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45963.437161111113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45963.437161111113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45963.437161111113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45963.437161111113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45963.437161111113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45963.437161111113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45963.437161111113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45963.437161111113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45963.437161111113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45963.437161111113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45963.437161111113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45963.437161111113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45963.437161111113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45963.437161111113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45963.437161111113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45963.437161111113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45963.437161111113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45963.437161111113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45963.437161111113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45963.437161111113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45963.437161111113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45963.437161111113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45963.437161111113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45963.437161111113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45963.437161111113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45963.437161111113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45963.437161111113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45963.437161111113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45963.437161111113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45963.437161111113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45963.437161111113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45963.437161111113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45963.437161111113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45963.437161111113</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45963.437161111113</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45963.437161111113</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45963.437161111113</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45963.437161111113</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45963.437161111113</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45963.437161111113</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45963.437161111113</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45963.437161111113</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45963.437161111113</v>
      </c>
      <c r="H63" s="152"/>
      <c r="I63" s="151" t="str">
        <f>IFERROR(VLOOKUP(D63,DB!A:F,6,0),"")</f>
        <v/>
      </c>
      <c r="J63" s="151" t="str">
        <f>IFERROR(VLOOKUP(D63,DB!A:G,7,0),"")</f>
        <v/>
      </c>
      <c r="K63" s="151"/>
      <c r="L63" s="151" t="str">
        <f>IFERROR(VLOOKUP(D63,DB!A:I,9,0),"")</f>
        <v/>
      </c>
    </row>
    <row r="64" spans="1:12" ht="15">
      <c r="A64" s="157"/>
      <c r="B64" s="157" t="str">
        <f>IFERROR(VLOOKUP(D64,DB!A:K,11,0),"")</f>
        <v/>
      </c>
      <c r="C64" s="157"/>
      <c r="D64" s="157"/>
      <c r="E64" s="157"/>
      <c r="F64" s="158"/>
      <c r="G64" s="159">
        <f ca="1">IFERROR(NOW()-F64,"")</f>
        <v>45963.437161111113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45963.437161111113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45963.437161111113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45963.437161111113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45963.437161111113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45963.437161111113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45963.437161111113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45963.437161111113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45963.437161111113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45963.437161111113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45963.437161111113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45963.437161111113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45963.437161111113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45963.437161111113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45963.437161111113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45963.437161111113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45963.437161111113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45963.437161111113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45963.437161111113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45963.437161111113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45963.437161111113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45963.437161111113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45963.437161111113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45963.437161111113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45963.437161111113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45963.437161111113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45963.437161111113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45963.437161111113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45963.437161111113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45963.437161111113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45963.437161111113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45963.437161111113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45963.437161111113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45963.437161111113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45963.437161111113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45963.437161111113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45963.437161111113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45963.437161111113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45963.437161111113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45963.437161111113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45963.437161111113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45963.437161111113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45963.437161111113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45963.437161111113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45963.437161111113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45963.437161111113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45963.437161111113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45963.437161111113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45963.437161111113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45963.437161111113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45963.437161111113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45963.437161111113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45963.437161111113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45963.437161111113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45963.437161111113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45963.437161111113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45963.437161111113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45963.437161111113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45963.437161111113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45963.437161111113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45963.437161111113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45963.437161111113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45963.437161111113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45963.437161111113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45963.437161111113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45963.437161111113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45963.437161111113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45963.437161111113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45963.437161111113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45963.437161111113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45963.437161111113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45963.437161111113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45963.437161111113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45963.437161111113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45963.437161111113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45963.437161111113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45963.437161111113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45963.437161111113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45963.437161111113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45963.437161111113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45963.437161111113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45963.437161111113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45963.437161111113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45963.437161111113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45963.437161111113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45963.437161111113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45963.437161111113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45963.437161111113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45963.437161111113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45963.437161111113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45963.437161111113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45963.437161111113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45963.437161111113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45963.437161111113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45963.437161111113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45963.437161111113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45963.437161111113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45963.437161111113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45963.437161111113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45963.437161111113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45963.437161111113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45963.437161111113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45963.437161111113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45963.437161111113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45963.437161111113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45963.437161111113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45963.437161111113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45963.437161111113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45963.437161111113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45963.437161111113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45963.437161111113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45963.437161111113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45963.437161111113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45963.437161111113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45963.437161111113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45963.437161111113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45963.437161111113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45963.437161111113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45963.437161111113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45963.437161111113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45963.437161111113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45963.437161111113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45963.437161111113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45963.437161111113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45963.437161111113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45963.437161111113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45963.437161111113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45963.437161111113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45963.437161111113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45963.437161111113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45963.437161111113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45963.437161111113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45963.437161111113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45963.437161111113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45963.437161111113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45963.437161111113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45963.437161111113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45963.437161111113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45963.437161111113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45963.437161111113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45963.437161111113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45963.437161111113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45963.437161111113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45963.437161111113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45963.437161111113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45963.437161111113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45963.437161111113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45963.437161111113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45963.437161111113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45963.437161111113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45963.437161111113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45963.437161111113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45963.437161111113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45963.437161111113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45963.437161111113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45963.437161111113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45963.437161111113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45963.437161111113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45963.437161111113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45963.437161111113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45963.437161111113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45963.437161111113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45963.437161111113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45963.437161111113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45963.437161111113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45963.437161111113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45963.437161111113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45963.437161111113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45963.437161111113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45963.437161111113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45963.437161111113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45963.437161111113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45963.437161111113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45963.437161111113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45963.437161111113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45963.437161111113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45963.437161111113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45963.437161111113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45963.437161111113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45963.437161111113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45963.437161111113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45963.437161111113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45963.437161111113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45963.437161111113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45963.437161111113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45963.437161111113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45963.437161111113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45963.437161111113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45963.437161111113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45963.437161111113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45963.437161111113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45963.437161111113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45963.437161111113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45963.437161111113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45963.437161111113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45963.437161111113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45963.437161111113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45963.437161111113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45963.437161111113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45963.437161111113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45963.437161111113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45963.437161111113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45963.437161111113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45963.437161111113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45963.437161111113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45963.437161111113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45963.437161111113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45963.437161111113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45963.437161111113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45963.437161111113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45963.437161111113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45963.437161111113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45963.437161111113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45963.437161111113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45963.437161111113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45963.437161111113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45963.437161111113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45963.437161111113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45963.437161111113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45963.437161111113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45963.437161111113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45963.437161111113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45963.437161111113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45963.437161111113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45963.437161111113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45963.437161111113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45963.437161111113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45963.437161111113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45963.437161111113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45963.437161111113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45963.437161111113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45963.437161111113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45963.437161111113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45963.437161111113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45963.437161111113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45963.437161111113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45963.437161111113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45963.437161111113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45963.437161111113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45963.437161111113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45963.437161111113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45963.437161111113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45963.437161111113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45963.437161111113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45963.437161111113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45963.437161111113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45963.437161111113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45963.437161111113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45963.437161111113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45963.437161111113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45963.437161111113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45963.437161111113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45963.437161111113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45963.437161111113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45963.437161111113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45963.437161111113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45963.437161111113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45963.437161111113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45963.437161111113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45963.437161111113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45963.437161111113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45963.437161111113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45963.437161111113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45963.437161111113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45963.437161111113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45963.437161111113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45963.437161111113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45963.437161111113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45963.437161111113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45963.437161111113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45963.437161111113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45963.437161111113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45963.437161111113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45963.437161111113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45963.437161111113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45963.437161111113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45963.437161111113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45963.437161111113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45963.437161111113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45963.437161111113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45963.437161111113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45963.437161111113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45963.437161111113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45963.437161111113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45963.437161111113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45963.437161111113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45963.437161111113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45963.437161111113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45963.437161111113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45963.437161111113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45963.437161111113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45963.437161111113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45963.437161111113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45963.437161111113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45963.437161111113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45963.437161111113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45963.437161111113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45963.437161111113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45963.437161111113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45963.437161111113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45963.437161111113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45963.437161111113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45963.437161111113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45963.437161111113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45963.437161111113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45963.437161111113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45963.437161111113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45963.437161111113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45963.437161111113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45963.437161111113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45963.437161111113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45963.437161111113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45963.437161111113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45963.437161111113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45963.437161111113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45963.437161111113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45963.437161111113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45963.437161111113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45963.437161111113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45963.437161111113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45963.437161111113</v>
      </c>
      <c r="H384" s="158"/>
      <c r="I384" s="157" t="str">
        <f>IFERROR(VLOOKUP(D384,DB!A:F,6,0),"")</f>
        <v/>
      </c>
      <c r="J384" s="157" t="str">
        <f>IFERROR(VLOOKUP(D384,DB!A:G,7,0),"")</f>
        <v/>
      </c>
      <c r="K384" s="157"/>
      <c r="L384" s="157" t="str">
        <f>IFERROR(VLOOKUP(D384,DB!A:I,9,0),"")</f>
        <v/>
      </c>
    </row>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4" ht="15"/>
    <row r="495" ht="15"/>
    <row r="497" ht="15"/>
    <row r="498" ht="15"/>
    <row r="499" ht="15"/>
    <row r="500" ht="15"/>
    <row r="502" ht="15"/>
    <row r="503" ht="15"/>
    <row r="510" ht="15"/>
    <row r="511" ht="15"/>
    <row r="512" ht="15"/>
    <row r="513" ht="15"/>
    <row r="514" ht="15"/>
    <row r="515" ht="15"/>
    <row r="518" ht="15"/>
    <row r="519" ht="15"/>
    <row r="520" ht="15"/>
    <row r="521" ht="15"/>
    <row r="522" ht="15"/>
    <row r="523" ht="15"/>
    <row r="524" ht="15"/>
    <row r="525" ht="15"/>
    <row r="526" ht="15"/>
    <row r="527" ht="15"/>
    <row r="528" ht="15"/>
    <row r="529"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5" ht="15"/>
    <row r="586" ht="15"/>
    <row r="623" ht="15"/>
    <row r="624" ht="15"/>
    <row r="625" ht="15"/>
    <row r="626" ht="15"/>
    <row r="627" ht="15"/>
    <row r="628" ht="15"/>
    <row r="629" ht="15"/>
    <row r="630" ht="15"/>
    <row r="631" ht="15"/>
    <row r="632"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3" ht="15"/>
    <row r="714" ht="15"/>
    <row r="715"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1" ht="15"/>
    <row r="752" ht="15"/>
    <row r="922" ht="15"/>
    <row r="923" ht="15"/>
    <row r="924" ht="15"/>
    <row r="925" ht="15"/>
    <row r="926" ht="15"/>
    <row r="927" ht="15"/>
    <row r="933" ht="15"/>
    <row r="934" ht="15"/>
    <row r="935" ht="15"/>
    <row r="936" ht="15"/>
    <row r="937" ht="15"/>
    <row r="938" ht="15"/>
    <row r="939"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90" ht="15"/>
    <row r="991" ht="15"/>
    <row r="997" ht="15"/>
    <row r="998" ht="15"/>
    <row r="1000" ht="15"/>
    <row r="1001" ht="15"/>
    <row r="1002" ht="15"/>
    <row r="1003" ht="15"/>
    <row r="1004" ht="15"/>
    <row r="1005" ht="15"/>
    <row r="1006" ht="15"/>
    <row r="1008" ht="15"/>
    <row r="1009" ht="15"/>
    <row r="1010"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2" ht="15"/>
    <row r="1083"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8" ht="15"/>
    <row r="1109" ht="15"/>
    <row r="1110" ht="15"/>
    <row r="1111" ht="15"/>
    <row r="1112" ht="15"/>
    <row r="1113" ht="15"/>
    <row r="1114"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45" ht="15"/>
    <row r="1146" ht="15"/>
    <row r="1149" ht="15"/>
    <row r="1150" ht="15"/>
    <row r="1151" ht="15"/>
    <row r="1152" ht="15"/>
    <row r="1153" ht="15"/>
    <row r="1154" ht="15"/>
    <row r="1155" ht="15"/>
    <row r="1156" ht="15"/>
    <row r="1159" ht="15"/>
    <row r="1160" ht="15"/>
    <row r="1161" ht="15"/>
    <row r="1162" ht="15"/>
    <row r="1163" ht="15"/>
    <row r="1164" ht="15"/>
    <row r="1165" ht="15"/>
    <row r="1166" ht="15"/>
    <row r="1167" ht="15"/>
    <row r="1168" ht="15"/>
    <row r="1169" ht="15"/>
    <row r="1170" ht="15"/>
    <row r="1172" ht="15"/>
    <row r="1173" ht="15"/>
    <row r="1174" ht="15"/>
    <row r="1177" ht="15"/>
    <row r="1179" ht="15"/>
    <row r="1181" ht="15"/>
    <row r="1184" ht="15"/>
    <row r="1185" ht="15"/>
    <row r="1186" ht="15"/>
    <row r="1188" ht="15"/>
    <row r="1190" ht="15"/>
    <row r="1191" ht="15"/>
    <row r="1192" ht="15"/>
    <row r="1193" ht="15"/>
    <row r="1194" ht="15"/>
    <row r="1196" ht="15"/>
    <row r="1197" ht="15"/>
    <row r="1198" ht="15"/>
    <row r="1199" ht="15"/>
    <row r="1201" ht="15"/>
    <row r="1203" ht="15"/>
    <row r="1204" ht="15"/>
    <row r="1206" ht="15"/>
    <row r="1207" ht="15"/>
    <row r="1208" ht="15"/>
    <row r="1209" ht="15"/>
    <row r="1211" ht="15"/>
    <row r="1213" ht="15"/>
    <row r="1214" ht="15"/>
    <row r="1215" ht="15"/>
    <row r="1216" ht="15"/>
    <row r="1218" ht="15"/>
    <row r="1219" ht="15"/>
    <row r="1220" ht="15"/>
    <row r="1221" ht="15"/>
    <row r="1222" ht="15"/>
    <row r="1223" ht="15"/>
    <row r="1224" ht="15"/>
    <row r="1227" ht="15"/>
    <row r="1229" ht="15"/>
    <row r="1230" ht="15"/>
    <row r="1231" ht="15"/>
    <row r="1232" ht="15"/>
    <row r="1233" ht="15"/>
    <row r="1234" ht="15"/>
    <row r="1235" ht="15"/>
    <row r="1236" ht="15"/>
    <row r="1239" ht="15"/>
    <row r="1240" ht="15"/>
    <row r="1242" ht="15"/>
    <row r="1244" ht="15"/>
    <row r="1245" ht="15"/>
    <row r="1246" ht="15"/>
    <row r="1247" ht="15"/>
    <row r="1248" ht="15"/>
    <row r="1252" ht="15"/>
    <row r="1253" ht="15"/>
    <row r="1255" ht="15"/>
    <row r="1256" ht="15"/>
    <row r="1259" ht="15"/>
    <row r="1260" ht="15"/>
    <row r="1264" ht="15"/>
    <row r="1271" ht="15"/>
    <row r="1273" ht="15"/>
    <row r="1274" ht="15"/>
    <row r="1275" ht="15"/>
  </sheetData>
  <dataValidations count="2">
    <dataValidation allowBlank="1" showInputMessage="1" showErrorMessage="1" sqref="E1" xr:uid="{920C6338-E771-4DAE-8C89-92A9093EA4DE}"/>
    <dataValidation type="list" allowBlank="1" showInputMessage="1" showErrorMessage="1" sqref="E2:E3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8"/>
  <sheetViews>
    <sheetView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39130</v>
      </c>
      <c r="B2" s="102" t="str">
        <f>IFERROR(VLOOKUP(D2,DB!A:K,11,0),"")</f>
        <v>R6</v>
      </c>
      <c r="C2" s="104">
        <v>1</v>
      </c>
      <c r="D2" s="102" t="s">
        <v>34850</v>
      </c>
      <c r="E2" s="102" t="s">
        <v>39131</v>
      </c>
      <c r="F2" s="106">
        <v>45963.042118055557</v>
      </c>
      <c r="G2" s="76">
        <f ca="1">IFERROR(NOW()-F2,"-")</f>
        <v>0.39504282407142455</v>
      </c>
      <c r="H2" s="106">
        <v>45963.010358796295</v>
      </c>
      <c r="I2" s="102" t="str">
        <f>IFERROR(VLOOKUP(D2,DB!A:F,6,0),"")</f>
        <v>SCECO</v>
      </c>
      <c r="J2" s="102" t="str">
        <f>IFERROR(VLOOKUP(D2,DB!A:G,7,0),"")</f>
        <v>In progress</v>
      </c>
      <c r="K2" s="107" t="s">
        <v>39132</v>
      </c>
      <c r="L2" s="108" t="str">
        <f>IFERROR(VLOOKUP(D2,DB!A:I,9,0),"")</f>
        <v>Latis</v>
      </c>
    </row>
    <row r="3" spans="1:16383" ht="31.5" customHeight="1">
      <c r="A3" s="103" t="s">
        <v>39133</v>
      </c>
      <c r="B3" s="102" t="str">
        <f>IFERROR(VLOOKUP(D3,DB!A:K,11,0),"")</f>
        <v>R6</v>
      </c>
      <c r="C3" s="104">
        <v>1</v>
      </c>
      <c r="D3" s="102" t="s">
        <v>34462</v>
      </c>
      <c r="E3" s="102" t="s">
        <v>39021</v>
      </c>
      <c r="F3" s="106">
        <v>45963.380370370367</v>
      </c>
      <c r="G3" s="76">
        <f ca="1">IFERROR(NOW()-F3,"-")</f>
        <v>5.6790509261190891E-2</v>
      </c>
      <c r="H3" s="106">
        <v>45963.374699074076</v>
      </c>
      <c r="I3" s="102" t="str">
        <f>IFERROR(VLOOKUP(D3,DB!A:F,6,0),"")</f>
        <v>SCECO</v>
      </c>
      <c r="J3" s="102" t="str">
        <f>IFERROR(VLOOKUP(D3,DB!A:G,7,0),"")</f>
        <v>Vandalized</v>
      </c>
      <c r="K3" s="107" t="s">
        <v>39134</v>
      </c>
      <c r="L3" s="108" t="str">
        <f>IFERROR(VLOOKUP(D3,DB!A:I,9,0),"")</f>
        <v>Latis</v>
      </c>
    </row>
    <row r="4" spans="1:16383" ht="31.5" customHeight="1">
      <c r="A4" s="103" t="s">
        <v>39135</v>
      </c>
      <c r="B4" s="102" t="str">
        <f>IFERROR(VLOOKUP(D4,DB!A:K,11,0),"")</f>
        <v>R6</v>
      </c>
      <c r="C4" s="104">
        <v>1</v>
      </c>
      <c r="D4" s="102" t="s">
        <v>33687</v>
      </c>
      <c r="E4" s="102" t="s">
        <v>39021</v>
      </c>
      <c r="F4" s="106">
        <v>45963.413356481484</v>
      </c>
      <c r="G4" s="76">
        <f ca="1">IFERROR(NOW()-F4,"-")</f>
        <v>2.3804398144420702E-2</v>
      </c>
      <c r="H4" s="106">
        <v>45963.407766203702</v>
      </c>
      <c r="I4" s="102" t="str">
        <f>IFERROR(VLOOKUP(D4,DB!A:F,6,0),"")</f>
        <v>SCECO</v>
      </c>
      <c r="J4" s="102" t="str">
        <f>IFERROR(VLOOKUP(D4,DB!A:G,7,0),"")</f>
        <v>Vandalized</v>
      </c>
      <c r="K4" s="107" t="s">
        <v>39136</v>
      </c>
      <c r="L4" s="108" t="str">
        <f>IFERROR(VLOOKUP(D4,DB!A:I,9,0),"")</f>
        <v>Latis</v>
      </c>
    </row>
    <row r="5" spans="1:16383" ht="31.5" customHeight="1">
      <c r="A5" s="103"/>
      <c r="B5" s="102" t="str">
        <f>IFERROR(VLOOKUP(D5,DB!A:K,11,0),"")</f>
        <v/>
      </c>
      <c r="C5" s="104"/>
      <c r="D5" s="102"/>
      <c r="E5" s="102"/>
      <c r="F5" s="106"/>
      <c r="G5" s="76">
        <f ca="1">IFERROR(NOW()-F5,"-")</f>
        <v>45963.437160879628</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45963.437160879628</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45963.437160879628</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45963.437160879628</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45963.437160879628</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45963.437160879628</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45963.437160879628</v>
      </c>
      <c r="H11" s="106"/>
      <c r="I11" s="102" t="str">
        <f>IFERROR(VLOOKUP(D11,DB!A:F,6,0),"")</f>
        <v/>
      </c>
      <c r="J11" s="102" t="str">
        <f>IFERROR(VLOOKUP(D11,DB!A:G,7,0),"")</f>
        <v/>
      </c>
      <c r="K11" s="107"/>
      <c r="L11" s="108" t="str">
        <f>IFERROR(VLOOKUP(D11,DB!A:I,9,0),"")</f>
        <v/>
      </c>
    </row>
    <row r="12" spans="1:16383" ht="31.5" customHeight="1">
      <c r="A12" s="103"/>
      <c r="B12" s="102" t="str">
        <f>IFERROR(VLOOKUP(D12,DB!A:K,11,0),"")</f>
        <v/>
      </c>
      <c r="C12" s="104"/>
      <c r="D12" s="102"/>
      <c r="E12" s="102"/>
      <c r="F12" s="106"/>
      <c r="G12" s="76">
        <f ca="1">IFERROR(NOW()-F12,"-")</f>
        <v>45963.437160879628</v>
      </c>
      <c r="H12" s="106"/>
      <c r="I12" s="102" t="str">
        <f>IFERROR(VLOOKUP(D12,DB!A:F,6,0),"")</f>
        <v/>
      </c>
      <c r="J12" s="102" t="str">
        <f>IFERROR(VLOOKUP(D12,DB!A:G,7,0),"")</f>
        <v/>
      </c>
      <c r="K12" s="107"/>
      <c r="L12" s="108" t="str">
        <f>IFERROR(VLOOKUP(D12,DB!A:I,9,0),"")</f>
        <v/>
      </c>
    </row>
    <row r="13" spans="1:16383" ht="31.5" customHeight="1">
      <c r="A13" s="170"/>
      <c r="B13" s="171" t="str">
        <f>IFERROR(VLOOKUP(D13,DB!A:K,11,0),"")</f>
        <v/>
      </c>
      <c r="C13" s="172"/>
      <c r="D13" s="171"/>
      <c r="E13" s="102"/>
      <c r="F13" s="173"/>
      <c r="G13" s="115">
        <f ca="1">IFERROR(NOW()-F13,"-")</f>
        <v>45963.437160879628</v>
      </c>
      <c r="H13" s="173"/>
      <c r="I13" s="171" t="str">
        <f>IFERROR(VLOOKUP(D13,DB!A:F,6,0),"")</f>
        <v/>
      </c>
      <c r="J13" s="171" t="str">
        <f>IFERROR(VLOOKUP(D13,DB!A:G,7,0),"")</f>
        <v/>
      </c>
      <c r="K13" s="174"/>
      <c r="L13" s="175" t="str">
        <f>IFERROR(VLOOKUP(D13,DB!A:I,9,0),"")</f>
        <v/>
      </c>
    </row>
    <row r="14" spans="1:16383" ht="31.5" customHeight="1">
      <c r="A14" s="170"/>
      <c r="B14" s="171" t="str">
        <f>IFERROR(VLOOKUP(D14,DB!A:K,11,0),"")</f>
        <v/>
      </c>
      <c r="C14" s="172"/>
      <c r="D14" s="171"/>
      <c r="E14" s="102"/>
      <c r="F14" s="173"/>
      <c r="G14" s="115">
        <f ca="1">IFERROR(NOW()-F14,"-")</f>
        <v>45963.437160879628</v>
      </c>
      <c r="H14" s="173"/>
      <c r="I14" s="171" t="str">
        <f>IFERROR(VLOOKUP(D14,DB!A:F,6,0),"")</f>
        <v/>
      </c>
      <c r="J14" s="171" t="str">
        <f>IFERROR(VLOOKUP(D14,DB!A:G,7,0),"")</f>
        <v/>
      </c>
      <c r="K14" s="174"/>
      <c r="L14" s="175" t="str">
        <f>IFERROR(VLOOKUP(D14,DB!A:I,9,0),"")</f>
        <v/>
      </c>
    </row>
    <row r="15" spans="1:16383" ht="31.5" customHeight="1">
      <c r="A15" s="170"/>
      <c r="B15" s="171" t="str">
        <f>IFERROR(VLOOKUP(D15,DB!A:K,11,0),"")</f>
        <v/>
      </c>
      <c r="C15" s="172"/>
      <c r="D15" s="171"/>
      <c r="E15" s="102"/>
      <c r="F15" s="173"/>
      <c r="G15" s="115">
        <f ca="1">IFERROR(NOW()-F15,"-")</f>
        <v>45963.437160879628</v>
      </c>
      <c r="H15" s="173"/>
      <c r="I15" s="171" t="str">
        <f>IFERROR(VLOOKUP(D15,DB!A:F,6,0),"")</f>
        <v/>
      </c>
      <c r="J15" s="171" t="str">
        <f>IFERROR(VLOOKUP(D15,DB!A:G,7,0),"")</f>
        <v/>
      </c>
      <c r="K15" s="174"/>
      <c r="L15" s="175" t="str">
        <f>IFERROR(VLOOKUP(D15,DB!A:I,9,0),"")</f>
        <v/>
      </c>
    </row>
    <row r="16" spans="1:16383" ht="31.5" customHeight="1">
      <c r="A16" s="170"/>
      <c r="B16" s="171" t="str">
        <f>IFERROR(VLOOKUP(D16,DB!A:K,11,0),"")</f>
        <v/>
      </c>
      <c r="C16" s="172"/>
      <c r="D16" s="171"/>
      <c r="E16" s="102"/>
      <c r="F16" s="173"/>
      <c r="G16" s="115">
        <f ca="1">IFERROR(NOW()-F16,"-")</f>
        <v>45963.437160879628</v>
      </c>
      <c r="H16" s="173"/>
      <c r="I16" s="171" t="str">
        <f>IFERROR(VLOOKUP(D16,DB!A:F,6,0),"")</f>
        <v/>
      </c>
      <c r="J16" s="171" t="str">
        <f>IFERROR(VLOOKUP(D16,DB!A:G,7,0),"")</f>
        <v/>
      </c>
      <c r="K16" s="174"/>
      <c r="L16" s="175" t="str">
        <f>IFERROR(VLOOKUP(D16,DB!A:I,9,0),"")</f>
        <v/>
      </c>
    </row>
    <row r="17" spans="1:12" ht="31.5" customHeight="1">
      <c r="A17" s="170"/>
      <c r="B17" s="171" t="str">
        <f>IFERROR(VLOOKUP(D17,DB!A:K,11,0),"")</f>
        <v/>
      </c>
      <c r="C17" s="172"/>
      <c r="D17" s="171"/>
      <c r="E17" s="102"/>
      <c r="F17" s="173"/>
      <c r="G17" s="115">
        <f ca="1">IFERROR(NOW()-F17,"-")</f>
        <v>45963.437160879628</v>
      </c>
      <c r="H17" s="173"/>
      <c r="I17" s="171" t="str">
        <f>IFERROR(VLOOKUP(D17,DB!A:F,6,0),"")</f>
        <v/>
      </c>
      <c r="J17" s="171" t="str">
        <f>IFERROR(VLOOKUP(D17,DB!A:G,7,0),"")</f>
        <v/>
      </c>
      <c r="K17" s="174"/>
      <c r="L17" s="175" t="str">
        <f>IFERROR(VLOOKUP(D17,DB!A:I,9,0),"")</f>
        <v/>
      </c>
    </row>
    <row r="18" spans="1:12" ht="31.5" customHeight="1">
      <c r="A18" s="170"/>
      <c r="B18" s="171" t="str">
        <f>IFERROR(VLOOKUP(D18,DB!A:K,11,0),"")</f>
        <v/>
      </c>
      <c r="C18" s="172"/>
      <c r="D18" s="171"/>
      <c r="E18" s="102"/>
      <c r="F18" s="173"/>
      <c r="G18" s="115">
        <f ca="1">IFERROR(NOW()-F18,"-")</f>
        <v>45963.437160879628</v>
      </c>
      <c r="H18" s="173"/>
      <c r="I18" s="171" t="str">
        <f>IFERROR(VLOOKUP(D18,DB!A:F,6,0),"")</f>
        <v/>
      </c>
      <c r="J18" s="171" t="str">
        <f>IFERROR(VLOOKUP(D18,DB!A:G,7,0),"")</f>
        <v/>
      </c>
      <c r="K18" s="174"/>
      <c r="L18" s="175" t="str">
        <f>IFERROR(VLOOKUP(D18,DB!A:I,9,0),"")</f>
        <v/>
      </c>
    </row>
    <row r="19" spans="1:12" ht="31.5" customHeight="1">
      <c r="A19" s="170"/>
      <c r="B19" s="171" t="str">
        <f>IFERROR(VLOOKUP(D19,DB!A:K,11,0),"")</f>
        <v/>
      </c>
      <c r="C19" s="172"/>
      <c r="D19" s="171"/>
      <c r="E19" s="102"/>
      <c r="F19" s="173"/>
      <c r="G19" s="115">
        <f ca="1">IFERROR(NOW()-F19,"-")</f>
        <v>45963.437160879628</v>
      </c>
      <c r="H19" s="173"/>
      <c r="I19" s="171" t="str">
        <f>IFERROR(VLOOKUP(D19,DB!A:F,6,0),"")</f>
        <v/>
      </c>
      <c r="J19" s="171" t="str">
        <f>IFERROR(VLOOKUP(D19,DB!A:G,7,0),"")</f>
        <v/>
      </c>
      <c r="K19" s="174"/>
      <c r="L19" s="175" t="str">
        <f>IFERROR(VLOOKUP(D19,DB!A:I,9,0),"")</f>
        <v/>
      </c>
    </row>
    <row r="20" spans="1:12" ht="31.5" customHeight="1">
      <c r="A20" s="170"/>
      <c r="B20" s="171" t="str">
        <f>IFERROR(VLOOKUP(D20,DB!A:K,11,0),"")</f>
        <v/>
      </c>
      <c r="C20" s="172"/>
      <c r="D20" s="171"/>
      <c r="E20" s="102"/>
      <c r="F20" s="173"/>
      <c r="G20" s="115">
        <f ca="1">IFERROR(NOW()-F20,"-")</f>
        <v>45963.437160879628</v>
      </c>
      <c r="H20" s="173"/>
      <c r="I20" s="171" t="str">
        <f>IFERROR(VLOOKUP(D20,DB!A:F,6,0),"")</f>
        <v/>
      </c>
      <c r="J20" s="171" t="str">
        <f>IFERROR(VLOOKUP(D20,DB!A:G,7,0),"")</f>
        <v/>
      </c>
      <c r="K20" s="174"/>
      <c r="L20" s="175" t="str">
        <f>IFERROR(VLOOKUP(D20,DB!A:I,9,0),"")</f>
        <v/>
      </c>
    </row>
    <row r="21" spans="1:12" ht="31.5" customHeight="1">
      <c r="A21" s="170"/>
      <c r="B21" s="171" t="str">
        <f>IFERROR(VLOOKUP(D21,DB!A:K,11,0),"")</f>
        <v/>
      </c>
      <c r="C21" s="172"/>
      <c r="D21" s="171"/>
      <c r="E21" s="102"/>
      <c r="F21" s="173"/>
      <c r="G21" s="115">
        <f ca="1">IFERROR(NOW()-F21,"-")</f>
        <v>45963.437160879628</v>
      </c>
      <c r="H21" s="173"/>
      <c r="I21" s="171" t="str">
        <f>IFERROR(VLOOKUP(D21,DB!A:F,6,0),"")</f>
        <v/>
      </c>
      <c r="J21" s="171" t="str">
        <f>IFERROR(VLOOKUP(D21,DB!A:G,7,0),"")</f>
        <v/>
      </c>
      <c r="K21" s="174"/>
      <c r="L21" s="175" t="str">
        <f>IFERROR(VLOOKUP(D21,DB!A:I,9,0),"")</f>
        <v/>
      </c>
    </row>
    <row r="22" spans="1:12" ht="31.5" customHeight="1">
      <c r="A22" s="170"/>
      <c r="B22" s="171" t="str">
        <f>IFERROR(VLOOKUP(D22,DB!A:K,11,0),"")</f>
        <v/>
      </c>
      <c r="C22" s="172"/>
      <c r="D22" s="171"/>
      <c r="E22" s="102"/>
      <c r="F22" s="173"/>
      <c r="G22" s="115">
        <f ca="1">IFERROR(NOW()-F22,"-")</f>
        <v>45963.437160879628</v>
      </c>
      <c r="H22" s="173"/>
      <c r="I22" s="171" t="str">
        <f>IFERROR(VLOOKUP(D22,DB!A:F,6,0),"")</f>
        <v/>
      </c>
      <c r="J22" s="171" t="str">
        <f>IFERROR(VLOOKUP(D22,DB!A:G,7,0),"")</f>
        <v/>
      </c>
      <c r="K22" s="174"/>
      <c r="L22" s="175" t="str">
        <f>IFERROR(VLOOKUP(D22,DB!A:I,9,0),"")</f>
        <v/>
      </c>
    </row>
    <row r="23" spans="1:12" ht="31.5" customHeight="1">
      <c r="A23" s="170"/>
      <c r="B23" s="171" t="str">
        <f>IFERROR(VLOOKUP(D23,DB!A:K,11,0),"")</f>
        <v/>
      </c>
      <c r="C23" s="172"/>
      <c r="D23" s="171"/>
      <c r="E23" s="102"/>
      <c r="F23" s="173"/>
      <c r="G23" s="115">
        <f ca="1">IFERROR(NOW()-F23,"-")</f>
        <v>45963.437160879628</v>
      </c>
      <c r="H23" s="173"/>
      <c r="I23" s="171" t="str">
        <f>IFERROR(VLOOKUP(D23,DB!A:F,6,0),"")</f>
        <v/>
      </c>
      <c r="J23" s="171" t="str">
        <f>IFERROR(VLOOKUP(D23,DB!A:G,7,0),"")</f>
        <v/>
      </c>
      <c r="K23" s="174"/>
      <c r="L23" s="175" t="str">
        <f>IFERROR(VLOOKUP(D23,DB!A:I,9,0),"")</f>
        <v/>
      </c>
    </row>
    <row r="24" spans="1:12" ht="31.5" customHeight="1">
      <c r="A24" s="170"/>
      <c r="B24" s="171" t="str">
        <f>IFERROR(VLOOKUP(D24,DB!A:K,11,0),"")</f>
        <v/>
      </c>
      <c r="C24" s="172"/>
      <c r="D24" s="171"/>
      <c r="E24" s="102"/>
      <c r="F24" s="173"/>
      <c r="G24" s="115">
        <f ca="1">IFERROR(NOW()-F24,"-")</f>
        <v>45963.437160879628</v>
      </c>
      <c r="H24" s="173"/>
      <c r="I24" s="171" t="str">
        <f>IFERROR(VLOOKUP(D24,DB!A:F,6,0),"")</f>
        <v/>
      </c>
      <c r="J24" s="171" t="str">
        <f>IFERROR(VLOOKUP(D24,DB!A:G,7,0),"")</f>
        <v/>
      </c>
      <c r="K24" s="174"/>
      <c r="L24" s="175" t="str">
        <f>IFERROR(VLOOKUP(D24,DB!A:I,9,0),"")</f>
        <v/>
      </c>
    </row>
    <row r="25" spans="1:12" ht="31.5" customHeight="1">
      <c r="A25" s="170"/>
      <c r="B25" s="171" t="str">
        <f>IFERROR(VLOOKUP(D25,DB!A:K,11,0),"")</f>
        <v/>
      </c>
      <c r="C25" s="172"/>
      <c r="D25" s="171"/>
      <c r="E25" s="102"/>
      <c r="F25" s="173"/>
      <c r="G25" s="115">
        <f ca="1">IFERROR(NOW()-F25,"-")</f>
        <v>45963.437160879628</v>
      </c>
      <c r="H25" s="173"/>
      <c r="I25" s="171" t="str">
        <f>IFERROR(VLOOKUP(D25,DB!A:F,6,0),"")</f>
        <v/>
      </c>
      <c r="J25" s="171" t="str">
        <f>IFERROR(VLOOKUP(D25,DB!A:G,7,0),"")</f>
        <v/>
      </c>
      <c r="K25" s="174"/>
      <c r="L25" s="175" t="str">
        <f>IFERROR(VLOOKUP(D25,DB!A:I,9,0),"")</f>
        <v/>
      </c>
    </row>
    <row r="26" spans="1:12" ht="31.5" customHeight="1">
      <c r="A26" s="170"/>
      <c r="B26" s="171" t="str">
        <f>IFERROR(VLOOKUP(D26,DB!A:K,11,0),"")</f>
        <v/>
      </c>
      <c r="C26" s="172"/>
      <c r="D26" s="171"/>
      <c r="E26" s="102"/>
      <c r="F26" s="173"/>
      <c r="G26" s="115">
        <f ca="1">IFERROR(NOW()-F26,"-")</f>
        <v>45963.437160879628</v>
      </c>
      <c r="H26" s="173"/>
      <c r="I26" s="171" t="str">
        <f>IFERROR(VLOOKUP(D26,DB!A:F,6,0),"")</f>
        <v/>
      </c>
      <c r="J26" s="171" t="str">
        <f>IFERROR(VLOOKUP(D26,DB!A:G,7,0),"")</f>
        <v/>
      </c>
      <c r="K26" s="174"/>
      <c r="L26" s="175" t="str">
        <f>IFERROR(VLOOKUP(D26,DB!A:I,9,0),"")</f>
        <v/>
      </c>
    </row>
    <row r="27" spans="1:12" ht="31.5" customHeight="1">
      <c r="A27" s="170"/>
      <c r="B27" s="171" t="str">
        <f>IFERROR(VLOOKUP(D27,DB!A:K,11,0),"")</f>
        <v/>
      </c>
      <c r="C27" s="172"/>
      <c r="D27" s="171"/>
      <c r="E27" s="102"/>
      <c r="F27" s="173"/>
      <c r="G27" s="115">
        <f ca="1">IFERROR(NOW()-F27,"-")</f>
        <v>45963.437160879628</v>
      </c>
      <c r="H27" s="173"/>
      <c r="I27" s="171" t="str">
        <f>IFERROR(VLOOKUP(D27,DB!A:F,6,0),"")</f>
        <v/>
      </c>
      <c r="J27" s="171" t="str">
        <f>IFERROR(VLOOKUP(D27,DB!A:G,7,0),"")</f>
        <v/>
      </c>
      <c r="K27" s="174"/>
      <c r="L27" s="175" t="str">
        <f>IFERROR(VLOOKUP(D27,DB!A:I,9,0),"")</f>
        <v/>
      </c>
    </row>
    <row r="28" spans="1:12" ht="31.5" customHeight="1">
      <c r="A28" s="170"/>
      <c r="B28" s="171" t="str">
        <f>IFERROR(VLOOKUP(D28,DB!A:K,11,0),"")</f>
        <v/>
      </c>
      <c r="C28" s="172"/>
      <c r="D28" s="171"/>
      <c r="E28" s="102"/>
      <c r="F28" s="173"/>
      <c r="G28" s="115">
        <f ca="1">IFERROR(NOW()-F28,"-")</f>
        <v>45963.437160879628</v>
      </c>
      <c r="H28" s="173"/>
      <c r="I28" s="171" t="str">
        <f>IFERROR(VLOOKUP(D28,DB!A:F,6,0),"")</f>
        <v/>
      </c>
      <c r="J28" s="171" t="str">
        <f>IFERROR(VLOOKUP(D28,DB!A:G,7,0),"")</f>
        <v/>
      </c>
      <c r="K28" s="174"/>
      <c r="L28" s="175" t="str">
        <f>IFERROR(VLOOKUP(D28,DB!A:I,9,0),"")</f>
        <v/>
      </c>
    </row>
    <row r="29" spans="1:12" ht="31.5" customHeight="1">
      <c r="A29" s="170"/>
      <c r="B29" s="171" t="str">
        <f>IFERROR(VLOOKUP(D29,DB!A:K,11,0),"")</f>
        <v/>
      </c>
      <c r="C29" s="172"/>
      <c r="D29" s="171"/>
      <c r="E29" s="102"/>
      <c r="F29" s="173"/>
      <c r="G29" s="115">
        <f ca="1">IFERROR(NOW()-F29,"-")</f>
        <v>45963.437160879628</v>
      </c>
      <c r="H29" s="173"/>
      <c r="I29" s="171" t="str">
        <f>IFERROR(VLOOKUP(D29,DB!A:F,6,0),"")</f>
        <v/>
      </c>
      <c r="J29" s="171" t="str">
        <f>IFERROR(VLOOKUP(D29,DB!A:G,7,0),"")</f>
        <v/>
      </c>
      <c r="K29" s="174"/>
      <c r="L29" s="175" t="str">
        <f>IFERROR(VLOOKUP(D29,DB!A:I,9,0),"")</f>
        <v/>
      </c>
    </row>
    <row r="30" spans="1:12" ht="31.5" customHeight="1">
      <c r="A30" s="170"/>
      <c r="B30" s="171" t="str">
        <f>IFERROR(VLOOKUP(D30,DB!A:K,11,0),"")</f>
        <v/>
      </c>
      <c r="C30" s="172"/>
      <c r="D30" s="171"/>
      <c r="E30" s="102"/>
      <c r="F30" s="173"/>
      <c r="G30" s="115">
        <f ca="1">IFERROR(NOW()-F30,"-")</f>
        <v>45963.437160879628</v>
      </c>
      <c r="H30" s="173"/>
      <c r="I30" s="171" t="str">
        <f>IFERROR(VLOOKUP(D30,DB!A:F,6,0),"")</f>
        <v/>
      </c>
      <c r="J30" s="171" t="str">
        <f>IFERROR(VLOOKUP(D30,DB!A:G,7,0),"")</f>
        <v/>
      </c>
      <c r="K30" s="174"/>
      <c r="L30" s="175" t="str">
        <f>IFERROR(VLOOKUP(D30,DB!A:I,9,0),"")</f>
        <v/>
      </c>
    </row>
    <row r="31" spans="1:12" ht="31.5" customHeight="1">
      <c r="A31" s="170"/>
      <c r="B31" s="171" t="str">
        <f>IFERROR(VLOOKUP(D31,DB!A:K,11,0),"")</f>
        <v/>
      </c>
      <c r="C31" s="172"/>
      <c r="D31" s="171"/>
      <c r="E31" s="102"/>
      <c r="F31" s="173"/>
      <c r="G31" s="115">
        <f ca="1">IFERROR(NOW()-F31,"-")</f>
        <v>45963.437160879628</v>
      </c>
      <c r="H31" s="173"/>
      <c r="I31" s="171" t="str">
        <f>IFERROR(VLOOKUP(D31,DB!A:F,6,0),"")</f>
        <v/>
      </c>
      <c r="J31" s="171" t="str">
        <f>IFERROR(VLOOKUP(D31,DB!A:G,7,0),"")</f>
        <v/>
      </c>
      <c r="K31" s="174"/>
      <c r="L31" s="175" t="str">
        <f>IFERROR(VLOOKUP(D31,DB!A:I,9,0),"")</f>
        <v/>
      </c>
    </row>
    <row r="32" spans="1:12" ht="31.5" customHeight="1">
      <c r="A32" s="170"/>
      <c r="B32" s="171" t="str">
        <f>IFERROR(VLOOKUP(D32,DB!A:K,11,0),"")</f>
        <v/>
      </c>
      <c r="C32" s="172"/>
      <c r="D32" s="171"/>
      <c r="E32" s="102"/>
      <c r="F32" s="173"/>
      <c r="G32" s="115">
        <f ca="1">IFERROR(NOW()-F32,"-")</f>
        <v>45963.437160879628</v>
      </c>
      <c r="H32" s="173"/>
      <c r="I32" s="171" t="str">
        <f>IFERROR(VLOOKUP(D32,DB!A:F,6,0),"")</f>
        <v/>
      </c>
      <c r="J32" s="171" t="str">
        <f>IFERROR(VLOOKUP(D32,DB!A:G,7,0),"")</f>
        <v/>
      </c>
      <c r="K32" s="174"/>
      <c r="L32" s="175" t="str">
        <f>IFERROR(VLOOKUP(D32,DB!A:I,9,0),"")</f>
        <v/>
      </c>
    </row>
    <row r="33" spans="1:12" ht="31.5" customHeight="1">
      <c r="A33" s="170"/>
      <c r="B33" s="171" t="str">
        <f>IFERROR(VLOOKUP(D33,DB!A:K,11,0),"")</f>
        <v/>
      </c>
      <c r="C33" s="172"/>
      <c r="D33" s="171"/>
      <c r="E33" s="102"/>
      <c r="F33" s="173"/>
      <c r="G33" s="115">
        <f ca="1">IFERROR(NOW()-F33,"-")</f>
        <v>45963.437160879628</v>
      </c>
      <c r="H33" s="173"/>
      <c r="I33" s="171" t="str">
        <f>IFERROR(VLOOKUP(D33,DB!A:F,6,0),"")</f>
        <v/>
      </c>
      <c r="J33" s="171" t="str">
        <f>IFERROR(VLOOKUP(D33,DB!A:G,7,0),"")</f>
        <v/>
      </c>
      <c r="K33" s="174"/>
      <c r="L33" s="175" t="str">
        <f>IFERROR(VLOOKUP(D33,DB!A:I,9,0),"")</f>
        <v/>
      </c>
    </row>
    <row r="34" spans="1:12" ht="31.5" customHeight="1">
      <c r="A34" s="170"/>
      <c r="B34" s="171" t="str">
        <f>IFERROR(VLOOKUP(D34,DB!A:K,11,0),"")</f>
        <v/>
      </c>
      <c r="C34" s="172"/>
      <c r="D34" s="171"/>
      <c r="E34" s="102"/>
      <c r="F34" s="173"/>
      <c r="G34" s="115">
        <f ca="1">IFERROR(NOW()-F34,"-")</f>
        <v>45963.437160879628</v>
      </c>
      <c r="H34" s="173"/>
      <c r="I34" s="171" t="str">
        <f>IFERROR(VLOOKUP(D34,DB!A:F,6,0),"")</f>
        <v/>
      </c>
      <c r="J34" s="171" t="str">
        <f>IFERROR(VLOOKUP(D34,DB!A:G,7,0),"")</f>
        <v/>
      </c>
      <c r="K34" s="174"/>
      <c r="L34" s="175" t="str">
        <f>IFERROR(VLOOKUP(D34,DB!A:I,9,0),"")</f>
        <v/>
      </c>
    </row>
    <row r="35" spans="1:12" ht="31.5" customHeight="1">
      <c r="A35" s="170"/>
      <c r="B35" s="171" t="str">
        <f>IFERROR(VLOOKUP(D35,DB!A:K,11,0),"")</f>
        <v/>
      </c>
      <c r="C35" s="172"/>
      <c r="D35" s="171"/>
      <c r="E35" s="102"/>
      <c r="F35" s="173"/>
      <c r="G35" s="115">
        <f ca="1">IFERROR(NOW()-F35,"-")</f>
        <v>45963.437160879628</v>
      </c>
      <c r="H35" s="173"/>
      <c r="I35" s="171" t="str">
        <f>IFERROR(VLOOKUP(D35,DB!A:F,6,0),"")</f>
        <v/>
      </c>
      <c r="J35" s="171" t="str">
        <f>IFERROR(VLOOKUP(D35,DB!A:G,7,0),"")</f>
        <v/>
      </c>
      <c r="K35" s="174"/>
      <c r="L35" s="175" t="str">
        <f>IFERROR(VLOOKUP(D35,DB!A:I,9,0),"")</f>
        <v/>
      </c>
    </row>
    <row r="36" spans="1:12" ht="31.5" customHeight="1">
      <c r="A36" s="170"/>
      <c r="B36" s="171" t="str">
        <f>IFERROR(VLOOKUP(D36,DB!A:K,11,0),"")</f>
        <v/>
      </c>
      <c r="C36" s="172"/>
      <c r="D36" s="171"/>
      <c r="E36" s="102"/>
      <c r="F36" s="173"/>
      <c r="G36" s="115">
        <f ca="1">IFERROR(NOW()-F36,"-")</f>
        <v>45963.437160879628</v>
      </c>
      <c r="H36" s="173"/>
      <c r="I36" s="171" t="str">
        <f>IFERROR(VLOOKUP(D36,DB!A:F,6,0),"")</f>
        <v/>
      </c>
      <c r="J36" s="171" t="str">
        <f>IFERROR(VLOOKUP(D36,DB!A:G,7,0),"")</f>
        <v/>
      </c>
      <c r="K36" s="174"/>
      <c r="L36" s="175" t="str">
        <f>IFERROR(VLOOKUP(D36,DB!A:I,9,0),"")</f>
        <v/>
      </c>
    </row>
    <row r="37" spans="1:12" ht="31.5" customHeight="1">
      <c r="A37" s="170"/>
      <c r="B37" s="171" t="str">
        <f>IFERROR(VLOOKUP(D37,DB!A:K,11,0),"")</f>
        <v/>
      </c>
      <c r="C37" s="172"/>
      <c r="D37" s="171"/>
      <c r="E37" s="102"/>
      <c r="F37" s="173"/>
      <c r="G37" s="115">
        <f ca="1">IFERROR(NOW()-F37,"-")</f>
        <v>45963.437160879628</v>
      </c>
      <c r="H37" s="173"/>
      <c r="I37" s="171" t="str">
        <f>IFERROR(VLOOKUP(D37,DB!A:F,6,0),"")</f>
        <v/>
      </c>
      <c r="J37" s="171" t="str">
        <f>IFERROR(VLOOKUP(D37,DB!A:G,7,0),"")</f>
        <v/>
      </c>
      <c r="K37" s="174"/>
      <c r="L37" s="175" t="str">
        <f>IFERROR(VLOOKUP(D37,DB!A:I,9,0),"")</f>
        <v/>
      </c>
    </row>
    <row r="38" spans="1:12" ht="31.5" customHeight="1">
      <c r="A38" s="170"/>
      <c r="B38" s="171" t="str">
        <f>IFERROR(VLOOKUP(D38,DB!A:K,11,0),"")</f>
        <v/>
      </c>
      <c r="C38" s="172"/>
      <c r="D38" s="171"/>
      <c r="E38" s="102"/>
      <c r="F38" s="173"/>
      <c r="G38" s="115">
        <f ca="1">IFERROR(NOW()-F38,"-")</f>
        <v>45963.437160879628</v>
      </c>
      <c r="H38" s="173"/>
      <c r="I38" s="171" t="str">
        <f>IFERROR(VLOOKUP(D38,DB!A:F,6,0),"")</f>
        <v/>
      </c>
      <c r="J38" s="171" t="str">
        <f>IFERROR(VLOOKUP(D38,DB!A:G,7,0),"")</f>
        <v/>
      </c>
      <c r="K38" s="174"/>
      <c r="L38" s="175" t="str">
        <f>IFERROR(VLOOKUP(D38,DB!A:I,9,0),"")</f>
        <v/>
      </c>
    </row>
    <row r="39" spans="1:12" ht="31.5" customHeight="1">
      <c r="A39" s="103"/>
      <c r="B39" s="102" t="str">
        <f>IFERROR(VLOOKUP(D39,DB!A:K,11,0),"")</f>
        <v/>
      </c>
      <c r="C39" s="104"/>
      <c r="D39" s="102"/>
      <c r="E39" s="105"/>
      <c r="F39" s="106"/>
      <c r="G39" s="76">
        <f ca="1">IFERROR(NOW()-F39,"-")</f>
        <v>45963.437160879628</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45963.437160879628</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45963.437160879628</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45963.437160879628</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45963.437160879628</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45963.437160879628</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45963.437160879628</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45963.437160879628</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45963.437160879628</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45963.437160879628</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45963.437160879628</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45963.437160879628</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45963.437160879628</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45963.437160879628</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45963.437160879628</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45963.437160879628</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45963.437160879628</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45963.437160879628</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45963.437160879628</v>
      </c>
      <c r="H57" s="106"/>
      <c r="I57" s="102" t="str">
        <f>IFERROR(VLOOKUP(D57,DB!A:F,6,0),"")</f>
        <v/>
      </c>
      <c r="J57" s="101" t="str">
        <f>IFERROR(VLOOKUP(D57,DB!A:G,7,0),"")</f>
        <v/>
      </c>
      <c r="K57" s="107"/>
      <c r="L57" s="108" t="str">
        <f>IFERROR(VLOOKUP(D57,DB!A:I,9,0),"")</f>
        <v/>
      </c>
    </row>
    <row r="58" spans="1:12" ht="31.5" customHeight="1">
      <c r="A58" s="103"/>
      <c r="B58" s="102" t="str">
        <f>IFERROR(VLOOKUP(D58,DB!A:K,11,0),"")</f>
        <v/>
      </c>
      <c r="C58" s="104"/>
      <c r="D58" s="102"/>
      <c r="E58" s="105"/>
      <c r="F58" s="106"/>
      <c r="G58" s="76">
        <f ca="1">IFERROR(NOW()-F58,"-")</f>
        <v>45963.437160879628</v>
      </c>
      <c r="H58" s="106"/>
      <c r="I58" s="102" t="str">
        <f>IFERROR(VLOOKUP(D58,DB!A:F,6,0),"")</f>
        <v/>
      </c>
      <c r="J58" s="101" t="str">
        <f>IFERROR(VLOOKUP(D58,DB!A:G,7,0),"")</f>
        <v/>
      </c>
      <c r="K58" s="107"/>
      <c r="L58" s="108" t="str">
        <f>IFERROR(VLOOKUP(D58,DB!A:I,9,0),"")</f>
        <v/>
      </c>
    </row>
  </sheetData>
  <dataValidations count="2">
    <dataValidation allowBlank="1" showInputMessage="1" showErrorMessage="1" sqref="E1" xr:uid="{380493DB-286A-4683-AF55-C78F04945A49}"/>
    <dataValidation type="list" allowBlank="1" showInputMessage="1" showErrorMessage="1" sqref="E3:E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2025-11-02T07:30:10Z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