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449" documentId="13_ncr:1_{F6CB121F-512D-4AA6-A0C1-0FB36C537598}" xr6:coauthVersionLast="47" xr6:coauthVersionMax="47" xr10:uidLastSave="{4B5A0FF5-1465-4DA5-9FE5-B75CDF4CE446}"/>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I2" i="6"/>
  <c r="I3" i="6"/>
  <c r="I4" i="6"/>
  <c r="I5" i="6"/>
  <c r="I6" i="6"/>
  <c r="I7" i="6"/>
  <c r="I8" i="6"/>
  <c r="I9" i="6"/>
  <c r="G2" i="6"/>
  <c r="G3" i="6"/>
  <c r="G4" i="6"/>
  <c r="G5" i="6"/>
  <c r="G6" i="6"/>
  <c r="G7" i="6"/>
  <c r="G8" i="6"/>
  <c r="G9" i="6"/>
  <c r="B2" i="6"/>
  <c r="B3" i="6"/>
  <c r="B4" i="6"/>
  <c r="B5" i="6"/>
  <c r="B6" i="6"/>
  <c r="B7" i="6"/>
  <c r="B8" i="6"/>
  <c r="B9" i="6"/>
  <c r="J2" i="6"/>
  <c r="J3" i="6"/>
  <c r="J4" i="6"/>
  <c r="J5" i="6"/>
  <c r="J6" i="6"/>
  <c r="J7" i="6"/>
  <c r="J8" i="6"/>
  <c r="J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<sst xmlns="http://schemas.openxmlformats.org/spreadsheetml/2006/main" count="180311" uniqueCount="39136">
  <si>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</si>
  <si>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</si>
  <si>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</si>
  <si>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</si>
  <si>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</si>
  <si>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</si>
  <si>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</si>
  <si>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</si>
  <si>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</si>
  <si>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</si>
  <si>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</si>
  <si>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</si>
  <si>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</si>
  <si>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</si>
  <si>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</si>
  <si>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</si>
  <si>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</si>
  <si>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</si>
  <si>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</si>
  <si>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</si>
  <si>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</si>
  <si>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</si>
  <si>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</si>
  <si>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</si>
  <si>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</si>
  <si>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</si>
  <si>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</si>
  <si>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</si>
  <si>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</si>
  <si>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</si>
  <si>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</si>
  <si>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</si>
  <si>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</si>
  <si>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</si>
  <si>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</si>
  <si>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</si>
  <si>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</si>
  <si>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</si>
  <si>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</si>
  <si>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</si>
  <si>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</si>
  <si>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</si>
  <si>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</si>
  <si>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</si>
  <si>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</si>
  <si>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</si>
  <si>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</si>
  <si>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</si>
  <si>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</si>
  <si>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</si>
  <si>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</si>
  <si>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</si>
  <si>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</si>
  <si>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</si>
  <si>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</si>
  <si>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</si>
  <si>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</si>
  <si>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</si>
  <si>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</si>
  <si>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</si>
  <si>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</si>
  <si>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</si>
  <si>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</si>
  <si>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</si>
  <si>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</si>
  <si>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</si>
  <si>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</si>
  <si>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</si>
  <si>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</si>
  <si>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</si>
  <si>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</si>
  <si>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</si>
  <si>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</si>
  <si>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</si>
  <si>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</si>
  <si>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</si>
  <si>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</si>
  <si>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</si>
  <si>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</si>
  <si>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</si>
  <si>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</si>
  <si>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</si>
  <si>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</si>
  <si>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</si>
  <si>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</si>
  <si>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</si>
  <si>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</si>
  <si>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</si>
  <si>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</si>
  <si>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</si>
  <si>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</si>
  <si>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</si>
  <si>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</si>
  <si>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</si>
  <si>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</si>
  <si>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</si>
  <si>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</si>
  <si>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</si>
  <si>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</si>
  <si>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</si>
  <si>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</si>
  <si>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</si>
  <si>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</si>
  <si>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</si>
  <si>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</si>
  <si>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</si>
  <si>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</si>
  <si>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</si>
  <si>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</si>
  <si>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</si>
  <si>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</si>
  <si>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</si>
  <si>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</si>
  <si>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</si>
  <si>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</si>
  <si>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</si>
  <si>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</si>
  <si>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</si>
  <si>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</si>
  <si>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</si>
  <si>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</si>
  <si>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</si>
  <si>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</si>
  <si>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</si>
  <si>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</si>
  <si>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</si>
  <si>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</si>
  <si>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</si>
  <si>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</si>
  <si>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</si>
  <si>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</si>
  <si>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</si>
  <si>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</si>
  <si>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</si>
  <si>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</si>
  <si>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</si>
  <si>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</si>
  <si>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</si>
  <si>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</si>
  <si>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</si>
  <si>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</si>
  <si>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</si>
  <si>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</si>
  <si>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</si>
  <si>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</si>
  <si>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</si>
  <si>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</si>
  <si>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</si>
  <si>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</si>
  <si>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</si>
  <si>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</si>
  <si>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</si>
  <si>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</si>
  <si>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</si>
  <si>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</si>
  <si>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</si>
  <si>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</si>
  <si>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</si>
  <si>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</si>
  <si>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</si>
  <si>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</si>
  <si>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</si>
  <si>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</si>
  <si>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</si>
  <si>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</si>
  <si>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</si>
  <si>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</si>
  <si>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</si>
  <si>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</si>
  <si>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</si>
  <si>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</si>
  <si>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</si>
  <si>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</si>
  <si>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</si>
  <si>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</si>
  <si>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</si>
  <si>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</si>
  <si>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</si>
  <si>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</si>
  <si>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</si>
  <si>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</si>
  <si>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</si>
  <si>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</si>
  <si>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</si>
  <si>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</si>
  <si>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</si>
  <si>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</si>
  <si>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</si>
  <si>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</si>
  <si>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</si>
  <si>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</si>
  <si>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</si>
  <si>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</si>
  <si>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</si>
  <si>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</si>
  <si>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</si>
  <si>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</si>
  <si>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</si>
  <si>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</si>
  <si>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</si>
  <si>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</si>
  <si>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</si>
  <si>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</si>
  <si>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</si>
  <si>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</si>
  <si>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</si>
  <si>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</si>
  <si>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</si>
  <si>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</si>
  <si>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</si>
  <si>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</si>
  <si>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</si>
  <si>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</si>
  <si>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</si>
  <si>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</si>
  <si>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</si>
  <si>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</si>
  <si>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</si>
  <si>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</si>
  <si>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</si>
  <si>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</si>
  <si>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</si>
  <si>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</si>
  <si>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</si>
  <si>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</si>
  <si>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</si>
  <si>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</si>
  <si>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</si>
  <si>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</si>
  <si>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</si>
  <si>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</si>
  <si>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</si>
  <si>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</si>
  <si>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</si>
  <si>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</si>
  <si>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</si>
  <si>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</si>
  <si>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</si>
  <si>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</si>
  <si>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</si>
  <si>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</si>
  <si>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</si>
  <si>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</si>
  <si>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</si>
  <si>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</si>
  <si>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</si>
  <si>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</si>
  <si>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</si>
  <si>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</si>
  <si>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</si>
  <si>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</si>
  <si>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</si>
  <si>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</si>
  <si>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</si>
  <si>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</si>
  <si>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</si>
  <si>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</si>
  <si>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</si>
  <si>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</si>
  <si>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</si>
  <si>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</si>
  <si>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</si>
  <si>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</si>
  <si>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</si>
  <si>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</si>
  <si>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</si>
  <si>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</si>
  <si>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</si>
  <si>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</si>
  <si>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</si>
  <si>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</si>
  <si>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</si>
  <si>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</si>
  <si>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</si>
  <si>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</si>
  <si>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</si>
  <si>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</si>
  <si>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</si>
  <si>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</si>
  <si>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</si>
  <si>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</si>
  <si>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</si>
  <si>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</si>
  <si>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</si>
  <si>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</si>
  <si>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</si>
  <si>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</si>
  <si>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</si>
  <si>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</si>
  <si>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</si>
  <si>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</si>
  <si>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</si>
  <si>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</si>
  <si>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</si>
  <si>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</si>
  <si>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</si>
  <si>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</si>
  <si>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</si>
  <si>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</si>
  <si>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</si>
  <si>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</si>
  <si>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</si>
  <si>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</si>
  <si>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</si>
  <si>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</si>
  <si>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</si>
  <si>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</si>
  <si>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</si>
  <si>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</si>
  <si>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</si>
  <si>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</si>
  <si>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</si>
  <si>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</si>
  <si>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</si>
  <si>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</si>
  <si>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</si>
  <si>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</si>
  <si>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</si>
  <si>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</si>
  <si>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</si>
  <si>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</si>
  <si>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</si>
  <si>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</si>
  <si>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</si>
  <si>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</si>
  <si>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</si>
  <si>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</si>
  <si>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</si>
  <si>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</si>
  <si>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</si>
  <si>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</si>
  <si>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</si>
  <si>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</si>
  <si>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</si>
  <si>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</si>
  <si>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</si>
  <si>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</si>
  <si>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</si>
  <si>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</si>
  <si>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</si>
  <si>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</si>
  <si>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</si>
  <si>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</si>
  <si>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</si>
  <si>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</si>
  <si>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</si>
  <si>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</si>
  <si>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</si>
  <si>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</si>
  <si>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</si>
  <si>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</si>
  <si>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</si>
  <si>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</si>
  <si>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</si>
  <si>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</si>
  <si>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</si>
  <si>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</si>
  <si>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</si>
  <si>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</si>
  <si>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</si>
  <si>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</si>
  <si>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</si>
  <si>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</si>
  <si>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</si>
  <si>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</si>
  <si>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</si>
  <si>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</si>
  <si>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</si>
  <si>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</si>
  <si>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</si>
  <si>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</si>
  <si>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</si>
  <si>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</si>
  <si>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</si>
  <si>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</si>
  <si>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</si>
  <si>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</si>
  <si>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</si>
  <si>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</si>
  <si>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</si>
  <si>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</si>
  <si>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</si>
  <si>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</si>
  <si>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</si>
  <si>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</si>
  <si>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</si>
  <si>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</si>
  <si>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</si>
  <si>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</si>
  <si>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</si>
  <si>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</si>
  <si>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</si>
  <si>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</si>
  <si>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</si>
  <si>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</si>
  <si>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</si>
  <si>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</si>
  <si>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</si>
  <si>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</si>
  <si>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</si>
  <si>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</si>
  <si>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</si>
  <si>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</si>
  <si>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</si>
  <si>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</si>
  <si>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</si>
  <si>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</si>
  <si>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</si>
  <si>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</si>
  <si>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</si>
  <si>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</si>
  <si>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</si>
  <si>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</si>
  <si>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</si>
  <si>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</si>
  <si>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</si>
  <si>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</si>
  <si>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</si>
  <si>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</si>
  <si>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</si>
  <si>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</si>
  <si>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</si>
  <si>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</si>
  <si>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</si>
  <si>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</si>
  <si>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</si>
  <si>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</si>
  <si>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</si>
  <si>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</si>
  <si>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</si>
  <si>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</si>
  <si>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</si>
  <si>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</si>
  <si>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</si>
  <si>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</si>
  <si>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</si>
  <si>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</si>
  <si>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</si>
  <si>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</si>
  <si>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</si>
  <si>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</si>
  <si>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</si>
  <si>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</si>
  <si>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</si>
  <si>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</si>
  <si>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</si>
  <si>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</si>
  <si>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</si>
  <si>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</si>
  <si>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</si>
  <si>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</si>
  <si>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</si>
  <si>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</si>
  <si>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</si>
  <si>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</si>
  <si>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</si>
  <si>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</si>
  <si>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</si>
  <si>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</si>
  <si>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</si>
  <si>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</si>
  <si>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</si>
  <si>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</si>
  <si>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</si>
  <si>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</si>
  <si>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</si>
  <si>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</si>
  <si>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</si>
  <si>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</si>
  <si>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</si>
  <si>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</si>
  <si>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</si>
  <si>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</si>
  <si>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</si>
  <si>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</si>
  <si>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</si>
  <si>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</si>
  <si>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</si>
  <si>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</si>
  <si>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</si>
  <si>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</si>
  <si>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</si>
  <si>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</si>
  <si>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</si>
  <si>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</si>
  <si>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</si>
  <si>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</si>
  <si>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</si>
  <si>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</si>
  <si>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</si>
  <si>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</si>
  <si>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</si>
  <si>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</si>
  <si>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</si>
  <si>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</si>
  <si>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</si>
  <si>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</si>
  <si>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</si>
  <si>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</si>
  <si>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</si>
  <si>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</si>
  <si>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</si>
  <si>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</si>
  <si>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</si>
  <si>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</si>
  <si>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</si>
  <si>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</si>
  <si>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</si>
  <si>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</si>
  <si>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</si>
  <si>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</si>
  <si>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</si>
  <si>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</si>
  <si>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</si>
  <si>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</si>
  <si>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</si>
  <si>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</si>
  <si>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</si>
  <si>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</si>
  <si>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</si>
  <si>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</si>
  <si>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</si>
  <si>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</si>
  <si>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</si>
  <si>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</si>
  <si>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</si>
  <si>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</si>
  <si>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</si>
  <si>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</si>
  <si>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</si>
  <si>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</si>
  <si>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</si>
  <si>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</si>
  <si>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</si>
  <si>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</si>
  <si>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</si>
  <si>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</si>
  <si>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</si>
  <si>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</si>
  <si>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</si>
  <si>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</si>
  <si>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</si>
  <si>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</si>
  <si>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</si>
  <si>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</si>
  <si>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</si>
  <si>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</si>
  <si>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</si>
  <si>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</si>
  <si>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</si>
  <si>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</si>
  <si>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</si>
  <si>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</si>
  <si>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</si>
  <si>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</si>
  <si>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</si>
  <si>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</si>
  <si>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</si>
  <si>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</si>
  <si>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</si>
  <si>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</si>
  <si>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</si>
  <si>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</si>
  <si>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</si>
  <si>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</si>
  <si>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</si>
  <si>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</si>
  <si>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</si>
  <si>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</si>
  <si>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</si>
  <si>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</si>
  <si>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</si>
  <si>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</si>
  <si>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</si>
  <si>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</si>
  <si>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</si>
  <si>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</si>
  <si>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</si>
  <si>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</si>
  <si>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</si>
  <si>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</si>
  <si>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</si>
  <si>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</si>
  <si>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</si>
  <si>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</si>
  <si>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</si>
  <si>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</si>
  <si>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</si>
  <si>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</si>
  <si>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</si>
  <si>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</si>
  <si>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</si>
  <si>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</si>
  <si>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</si>
  <si>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</si>
  <si>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</si>
  <si>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</si>
  <si>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</si>
  <si>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</si>
  <si>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</si>
  <si>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</si>
  <si>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</si>
  <si>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</si>
  <si>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</si>
  <si>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</si>
  <si>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</si>
  <si>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</si>
  <si>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</si>
  <si>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</si>
  <si>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</si>
  <si>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</si>
  <si>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</si>
  <si>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</si>
  <si>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</si>
  <si>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</si>
  <si>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</si>
  <si>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</si>
  <si>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</si>
  <si>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</si>
  <si>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</si>
  <si>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</si>
  <si>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</si>
  <si>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</si>
  <si>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</si>
  <si>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</si>
  <si>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</si>
  <si>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</si>
  <si>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</si>
  <si>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</si>
  <si>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</si>
  <si>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</si>
  <si>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</si>
  <si>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</si>
  <si>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</si>
  <si>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</si>
  <si>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</si>
  <si>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</si>
  <si>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</si>
  <si>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</si>
  <si>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</si>
  <si>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</si>
  <si>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</si>
  <si>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</si>
  <si>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</si>
  <si>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</si>
  <si>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</si>
  <si>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</si>
  <si>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</si>
  <si>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</si>
  <si>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</si>
  <si>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</si>
  <si>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</si>
  <si>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</si>
  <si>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</si>
  <si>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</si>
  <si>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</si>
  <si>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</si>
  <si>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</si>
  <si>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</si>
  <si>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</si>
  <si>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</si>
  <si>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</si>
  <si>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</si>
  <si>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</si>
  <si>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</si>
  <si>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</si>
  <si>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</si>
  <si>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</si>
  <si>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</si>
  <si>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</si>
  <si>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</si>
  <si>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</si>
  <si>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</si>
  <si>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</si>
  <si>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</si>
  <si>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</si>
  <si>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</si>
  <si>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</si>
  <si>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</si>
  <si>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</si>
  <si>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</si>
  <si>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</si>
  <si>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</si>
  <si>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</si>
  <si>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</si>
  <si>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</si>
  <si>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</si>
  <si>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</si>
  <si>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</si>
  <si>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</si>
  <si>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</si>
  <si>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</si>
  <si>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</si>
  <si>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</si>
  <si>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</si>
  <si>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</si>
  <si>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</si>
  <si>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</si>
  <si>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</si>
  <si>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</si>
  <si>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</si>
  <si>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</si>
  <si>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</si>
  <si>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</si>
  <si>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</si>
  <si>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</si>
  <si>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</si>
  <si>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</si>
  <si>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</si>
  <si>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</si>
  <si>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</si>
  <si>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</si>
  <si>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</si>
  <si>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</si>
  <si>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</si>
  <si>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</si>
  <si>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</si>
  <si>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</si>
  <si>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</si>
  <si>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</si>
  <si>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</si>
  <si>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</si>
  <si>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</si>
  <si>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</si>
  <si>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</si>
  <si>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</si>
  <si>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</si>
  <si>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</si>
  <si>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</si>
  <si>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</si>
  <si>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</si>
  <si>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</si>
  <si>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</si>
  <si>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</si>
  <si>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</si>
  <si>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</si>
  <si>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</si>
  <si>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</si>
  <si>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</si>
  <si>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</si>
  <si>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</si>
  <si>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</si>
  <si>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</si>
  <si>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</si>
  <si>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</si>
  <si>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</si>
  <si>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</si>
  <si>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</si>
  <si>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</si>
  <si>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</si>
  <si>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</si>
  <si>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</si>
  <si>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</si>
  <si>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</si>
  <si>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</si>
  <si>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</si>
  <si>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</si>
  <si>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</si>
  <si>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</si>
  <si>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</si>
  <si>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</si>
  <si>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</si>
  <si>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</si>
  <si>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</si>
  <si>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</si>
  <si>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</si>
  <si>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</si>
  <si>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</si>
  <si>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</si>
  <si>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</si>
  <si>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</si>
  <si>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</si>
  <si>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</si>
  <si>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</si>
  <si>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</si>
  <si>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</si>
  <si>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</si>
  <si>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</si>
  <si>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</si>
  <si>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</si>
  <si>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</si>
  <si>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</si>
  <si>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</si>
  <si>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</si>
  <si>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</si>
  <si>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</si>
  <si>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</si>
  <si>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</si>
  <si>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</si>
  <si>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</si>
  <si>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</si>
  <si>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</si>
  <si>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</si>
  <si>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</si>
  <si>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</si>
  <si>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</si>
  <si>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</si>
  <si>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</si>
  <si>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</si>
  <si>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</si>
  <si>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</si>
  <si>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</si>
  <si>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</si>
  <si>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</si>
  <si>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</si>
  <si>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</si>
  <si>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</si>
  <si>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</si>
  <si>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</si>
  <si>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</si>
  <si>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</si>
  <si>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</si>
  <si>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</si>
  <si>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</si>
  <si>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</si>
  <si>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</si>
  <si>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</si>
  <si>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</si>
  <si>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</si>
  <si>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</si>
  <si>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</si>
  <si>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</si>
  <si>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</si>
  <si>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</si>
  <si>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</si>
  <si>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</si>
  <si>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</si>
  <si>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</si>
  <si>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</si>
  <si>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</si>
  <si>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</si>
  <si>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</si>
  <si>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</si>
  <si>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</si>
  <si>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</si>
  <si>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</si>
  <si>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</si>
  <si>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</si>
  <si>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</si>
  <si>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</si>
  <si>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</si>
  <si>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</si>
  <si>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</si>
  <si>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</si>
  <si>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</si>
  <si>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</si>
  <si>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</si>
  <si>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</si>
  <si>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</si>
  <si>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</si>
  <si>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</si>
  <si>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</si>
  <si>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</si>
  <si>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</si>
  <si>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</si>
  <si>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</si>
  <si>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</si>
  <si>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</si>
  <si>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</si>
  <si>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</si>
  <si>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</si>
  <si>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</si>
  <si>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</si>
  <si>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</si>
  <si>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</si>
  <si>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</si>
  <si>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</si>
  <si>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</si>
  <si>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</si>
  <si>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</si>
  <si>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</si>
  <si>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</si>
  <si>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</si>
  <si>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</si>
  <si>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</si>
  <si>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</si>
  <si>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</si>
  <si>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</si>
  <si>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</si>
  <si>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</si>
  <si>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</si>
  <si>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</si>
  <si>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</si>
  <si>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</si>
  <si>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</si>
  <si>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</si>
  <si>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</si>
  <si>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</si>
  <si>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</si>
  <si>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</si>
  <si>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</si>
  <si>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</si>
  <si>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</si>
  <si>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</si>
  <si>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</si>
  <si>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</si>
  <si>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</si>
  <si>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</si>
  <si>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</si>
  <si>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</si>
  <si>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</si>
  <si>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</si>
  <si>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</si>
  <si>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</si>
  <si>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</si>
  <si>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</si>
  <si>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</si>
  <si>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</si>
  <si>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</si>
  <si>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</si>
  <si>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</si>
  <si>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</si>
  <si>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</si>
  <si>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</si>
  <si>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</si>
  <si>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</si>
  <si>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</si>
  <si>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</si>
  <si>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</si>
  <si>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</si>
  <si>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</si>
  <si>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</si>
  <si>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</si>
  <si>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</si>
  <si>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</si>
  <si>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</si>
  <si>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</si>
  <si>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</si>
  <si>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</si>
  <si>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</si>
  <si>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</si>
  <si>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</si>
  <si>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</si>
  <si>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</si>
  <si>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</si>
  <si>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</si>
  <si>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</si>
  <si>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</si>
  <si>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</si>
  <si>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</si>
  <si>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</si>
  <si>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</si>
  <si>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</si>
  <si>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</si>
  <si>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</si>
  <si>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</si>
  <si>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</si>
  <si>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</si>
  <si>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</si>
  <si>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</si>
  <si>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</si>
  <si>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</si>
  <si>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</si>
  <si>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</si>
  <si>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</si>
  <si>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</si>
  <si>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</si>
  <si>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</si>
  <si>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</si>
  <si>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</si>
  <si>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</si>
  <si>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</si>
  <si>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</si>
  <si>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</si>
  <si>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</si>
  <si>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</si>
  <si>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</si>
  <si>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</si>
  <si>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</si>
  <si>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</si>
  <si>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</si>
  <si>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</si>
  <si>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</si>
  <si>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</si>
  <si>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</si>
  <si>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</si>
  <si>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</si>
  <si>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</si>
  <si>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</si>
  <si>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</si>
  <si>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</si>
  <si>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</si>
  <si>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</si>
  <si>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</si>
  <si>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</si>
  <si>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</si>
  <si>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</si>
  <si>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</si>
  <si>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</si>
  <si>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</si>
  <si>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</si>
  <si>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</si>
  <si>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</si>
  <si>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</si>
  <si>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</si>
  <si>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</si>
  <si>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</si>
  <si>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</si>
  <si>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</si>
  <si>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</si>
  <si>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</si>
  <si>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</si>
  <si>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</si>
  <si>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</si>
  <si>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</si>
  <si>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</si>
  <si>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</si>
  <si>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</si>
  <si>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</si>
  <si>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</si>
  <si>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</si>
  <si>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</si>
  <si>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</si>
  <si>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</si>
  <si>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</si>
  <si>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</si>
  <si>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</si>
  <si>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</si>
  <si>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</si>
  <si>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</si>
  <si>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</si>
  <si>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</si>
  <si>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</si>
  <si>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</si>
  <si>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</si>
  <si>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</si>
  <si>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</si>
  <si>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</si>
  <si>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</si>
  <si>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</si>
  <si>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</si>
  <si>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</si>
  <si>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</si>
  <si>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</si>
  <si>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</si>
  <si>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</si>
  <si>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</si>
  <si>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</si>
  <si>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</si>
  <si>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</si>
  <si>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</si>
  <si>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</si>
  <si>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</si>
  <si>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</si>
  <si>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</si>
  <si>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</si>
  <si>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</si>
  <si>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</si>
  <si>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</si>
  <si>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</si>
  <si>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</si>
  <si>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</si>
  <si>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</si>
  <si>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</si>
  <si>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</si>
  <si>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</si>
  <si>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</si>
  <si>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</si>
  <si>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</si>
  <si>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</si>
  <si>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</si>
  <si>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</si>
  <si>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</si>
  <si>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</si>
  <si>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</si>
  <si>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</si>
  <si>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</si>
  <si>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</si>
  <si>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</si>
  <si>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</si>
  <si>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</si>
  <si>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</si>
  <si>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</si>
  <si>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</si>
  <si>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</si>
  <si>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</si>
  <si>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</si>
  <si>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</si>
  <si>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</si>
  <si>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</si>
  <si>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</si>
  <si>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</si>
  <si>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</si>
  <si>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</si>
  <si>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</si>
  <si>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</si>
  <si>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</si>
  <si>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</si>
  <si>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</si>
  <si>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</si>
  <si>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</si>
  <si>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</si>
  <si>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</si>
  <si>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</si>
  <si>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</si>
  <si>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</si>
  <si>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</si>
  <si>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</si>
  <si>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</si>
  <si>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</si>
  <si>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</si>
  <si>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</si>
  <si>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</si>
  <si>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</si>
  <si>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</si>
  <si>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</si>
  <si>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</si>
  <si>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</si>
  <si>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</si>
  <si>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</si>
  <si>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</si>
  <si>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</si>
  <si>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</si>
  <si>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</si>
  <si>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</si>
  <si>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</si>
  <si>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</si>
  <si>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</si>
  <si>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</si>
  <si>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</si>
  <si>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</si>
  <si>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</si>
  <si>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</si>
  <si>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</si>
  <si>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</si>
  <si>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</si>
  <si>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</si>
  <si>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</si>
  <si>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</si>
  <si>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</si>
  <si>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</si>
  <si>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</si>
  <si>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</si>
  <si>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</si>
  <si>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</si>
  <si>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</si>
  <si>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</si>
  <si>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</si>
  <si>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</si>
  <si>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</si>
  <si>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</si>
  <si>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</si>
  <si>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</si>
  <si>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</si>
  <si>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</si>
  <si>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</si>
  <si>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</si>
  <si>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</si>
  <si>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</si>
  <si>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</si>
  <si>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</si>
  <si>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</si>
  <si>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</si>
  <si>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</si>
  <si>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</si>
  <si>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</si>
  <si>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</si>
  <si>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</si>
  <si>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</si>
  <si>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</si>
  <si>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</si>
  <si>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</si>
  <si>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</si>
  <si>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</si>
  <si>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</si>
  <si>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</si>
  <si>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</si>
  <si>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</si>
  <si>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</si>
  <si>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</si>
  <si>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</si>
  <si>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</si>
  <si>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</si>
  <si>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</si>
  <si>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</si>
  <si>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</si>
  <si>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</si>
  <si>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</si>
  <si>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</si>
  <si>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</si>
  <si>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</si>
  <si>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</si>
  <si>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</si>
  <si>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</si>
  <si>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</si>
  <si>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</si>
  <si>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</si>
  <si>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</si>
  <si>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</si>
  <si>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</si>
  <si>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</si>
  <si>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</si>
  <si>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</si>
  <si>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</si>
  <si>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</si>
  <si>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</si>
  <si>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</si>
  <si>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</si>
  <si>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</si>
  <si>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</si>
  <si>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</si>
  <si>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</si>
  <si>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</si>
  <si>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</si>
  <si>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</si>
  <si>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</si>
  <si>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</si>
  <si>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</si>
  <si>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</si>
  <si>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</si>
  <si>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</si>
  <si>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</si>
  <si>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</si>
  <si>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</si>
  <si>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</si>
  <si>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</si>
  <si>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</si>
  <si>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</si>
  <si>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</si>
  <si>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</si>
  <si>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</si>
  <si>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</si>
  <si>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</si>
  <si>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</si>
  <si>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</si>
  <si>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</si>
  <si>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</si>
  <si>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</si>
  <si>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</si>
  <si>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</si>
  <si>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</si>
  <si>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</si>
  <si>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</si>
  <si>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</si>
  <si>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</si>
  <si>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</si>
  <si>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</si>
  <si>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</si>
  <si>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</si>
  <si>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</si>
  <si>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</si>
  <si>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</si>
  <si>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</si>
  <si>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</si>
  <si>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</si>
  <si>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</si>
  <si>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</si>
  <si>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</si>
  <si>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</si>
  <si>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</si>
  <si>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</si>
  <si>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</si>
  <si>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</si>
  <si>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</si>
  <si>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</si>
  <si>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</si>
  <si>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</si>
  <si>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</si>
  <si>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</si>
  <si>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</si>
  <si>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</si>
  <si>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</si>
  <si>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</si>
  <si>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</si>
  <si>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</si>
  <si>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</si>
  <si>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</si>
  <si>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</si>
  <si>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</si>
  <si>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</si>
  <si>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</si>
  <si>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</si>
  <si>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</si>
  <si>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</si>
  <si>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</si>
  <si>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</si>
  <si>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</si>
  <si>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</si>
  <si>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</si>
  <si>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</si>
  <si>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</si>
  <si>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</si>
  <si>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</si>
  <si>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</si>
  <si>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</si>
  <si>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</si>
  <si>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</si>
  <si>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</si>
  <si>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</si>
  <si>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</si>
  <si>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</si>
  <si>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</si>
  <si>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</si>
  <si>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</si>
  <si>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</si>
  <si>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</si>
  <si>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</si>
  <si>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</si>
  <si>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</si>
  <si>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</si>
  <si>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</si>
  <si>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</si>
  <si>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</si>
  <si>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</si>
  <si>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</si>
  <si>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</si>
  <si>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</si>
  <si>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</si>
  <si>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</si>
  <si>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</si>
  <si>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</si>
  <si>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</si>
  <si>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</si>
  <si>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</si>
  <si>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</si>
  <si>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</si>
  <si>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</si>
  <si>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</si>
  <si>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</si>
  <si>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</si>
  <si>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</si>
  <si>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</si>
  <si>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</si>
  <si>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</si>
  <si>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</si>
  <si>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</si>
  <si>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</si>
  <si>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</si>
  <si>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</si>
  <si>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</si>
  <si>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</si>
  <si>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</si>
  <si>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</si>
  <si>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</si>
  <si>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</si>
  <si>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</si>
  <si>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</si>
  <si>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</si>
  <si>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</si>
  <si>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</si>
  <si>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</si>
  <si>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</si>
  <si>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</si>
  <si>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</si>
  <si>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</si>
  <si>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</si>
  <si>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</si>
  <si>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</si>
  <si>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</si>
  <si>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</si>
  <si>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</si>
  <si>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</si>
  <si>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</si>
  <si>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</si>
  <si>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</si>
  <si>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</si>
  <si>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</si>
  <si>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</si>
  <si>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</si>
  <si>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</si>
  <si>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</si>
  <si>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</si>
  <si>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</si>
  <si>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</si>
  <si>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</si>
  <si>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</si>
  <si>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</si>
  <si>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</si>
  <si>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</si>
  <si>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</si>
  <si>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</si>
  <si>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</si>
  <si>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</si>
  <si>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</si>
  <si>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</si>
  <si>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</si>
  <si>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</si>
  <si>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</si>
  <si>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</si>
  <si>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</si>
  <si>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</si>
  <si>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</si>
  <si>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</si>
  <si>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</si>
  <si>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</si>
  <si>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</si>
  <si>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</si>
  <si>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</si>
  <si>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</si>
  <si>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</si>
  <si>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</si>
  <si>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</si>
  <si>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</si>
  <si>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</si>
  <si>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</si>
  <si>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</si>
  <si>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</si>
  <si>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</si>
  <si>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</si>
  <si>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</si>
  <si>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</si>
  <si>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</si>
  <si>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</si>
  <si>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</si>
  <si>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</si>
  <si>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</si>
  <si>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</si>
  <si>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</si>
  <si>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</si>
  <si>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</si>
  <si>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</si>
  <si>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</si>
  <si>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</si>
  <si>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</si>
  <si>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</si>
  <si>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</si>
  <si>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</si>
  <si>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</si>
  <si>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</si>
  <si>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</si>
  <si>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</si>
  <si>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</si>
  <si>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</si>
  <si>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</si>
  <si>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</si>
  <si>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</si>
  <si>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</si>
  <si>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</si>
  <si>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</si>
  <si>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</si>
  <si>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</si>
  <si>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</si>
  <si>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</si>
  <si>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</si>
  <si>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</si>
  <si>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</si>
  <si>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</si>
  <si>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</si>
  <si>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</si>
  <si>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</si>
  <si>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</si>
  <si>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</si>
  <si>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</si>
  <si>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</si>
  <si>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</si>
  <si>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</si>
  <si>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</si>
  <si>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</si>
  <si>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</si>
  <si>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</si>
  <si>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</si>
  <si>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</si>
  <si>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</si>
  <si>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</si>
  <si>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</si>
  <si>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</si>
  <si>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</si>
  <si>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</si>
  <si>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</si>
  <si>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</si>
  <si>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</si>
  <si>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</si>
  <si>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</si>
  <si>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</si>
  <si>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</si>
  <si>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</si>
  <si>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</si>
  <si>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</si>
  <si>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</si>
  <si>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</si>
  <si>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</si>
  <si>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</si>
  <si>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</si>
  <si>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</si>
  <si>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</si>
  <si>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</si>
  <si>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</si>
  <si>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</si>
  <si>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</si>
  <si>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</si>
  <si>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</si>
  <si>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</si>
  <si>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</si>
  <si>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</si>
  <si>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</si>
  <si>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</si>
  <si>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</si>
  <si>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</si>
  <si>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</si>
  <si>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</si>
  <si>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</si>
  <si>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</si>
  <si>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</si>
  <si>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</si>
  <si>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</si>
  <si>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</si>
  <si>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</si>
  <si>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</si>
  <si>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</si>
  <si>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</si>
  <si>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</si>
  <si>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</si>
  <si>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</si>
  <si>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</si>
  <si>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</si>
  <si>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</si>
  <si>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</si>
  <si>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</si>
  <si>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</si>
  <si>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</si>
  <si>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</si>
  <si>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</si>
  <si>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</si>
  <si>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</si>
  <si>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</si>
  <si>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</si>
  <si>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</si>
  <si>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</si>
  <si>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</si>
  <si>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</si>
  <si>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</si>
  <si>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</si>
  <si>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</si>
  <si>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</si>
  <si>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</si>
  <si>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</si>
  <si>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</si>
  <si>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</si>
  <si>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</si>
  <si>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</si>
  <si>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</si>
  <si>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</si>
  <si>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</si>
  <si>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</si>
  <si>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</si>
  <si>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</si>
  <si>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</si>
  <si>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</si>
  <si>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</si>
  <si>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</si>
  <si>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</si>
  <si>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</si>
  <si>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</si>
  <si>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</si>
  <si>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</si>
  <si>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</si>
  <si>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</si>
  <si>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</si>
  <si>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</si>
  <si>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</si>
  <si>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</si>
  <si>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</si>
  <si>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</si>
  <si>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</si>
  <si>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</si>
  <si>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</si>
  <si>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</si>
  <si>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</si>
  <si>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</si>
  <si>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</si>
  <si>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</si>
  <si>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</si>
  <si>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</si>
  <si>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</si>
  <si>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</si>
  <si>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</si>
  <si>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</si>
  <si>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</si>
  <si>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</si>
  <si>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</si>
  <si>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</si>
  <si>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</si>
  <si>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</si>
  <si>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</si>
  <si>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</si>
  <si>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</si>
  <si>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</si>
  <si>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</si>
  <si>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</si>
  <si>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</si>
  <si>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</si>
  <si>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</si>
  <si>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</si>
  <si>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</si>
  <si>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</si>
  <si>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</si>
  <si>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</si>
  <si>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</si>
  <si>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</si>
  <si>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</si>
  <si>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</si>
  <si>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</si>
  <si>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</si>
  <si>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</si>
  <si>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</si>
  <si>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</si>
  <si>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</si>
  <si>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</si>
  <si>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</si>
  <si>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</si>
  <si>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</si>
  <si>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</si>
  <si>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</si>
  <si>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</si>
  <si>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</si>
  <si>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</si>
  <si>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</si>
  <si>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</si>
  <si>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</si>
  <si>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</si>
  <si>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</si>
  <si>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</si>
  <si>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</si>
  <si>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</si>
  <si>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</si>
  <si>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</si>
  <si>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</si>
  <si>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</si>
  <si>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</si>
  <si>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</si>
  <si>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</si>
  <si>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</si>
  <si>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</si>
  <si>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</si>
  <si>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</si>
  <si>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</si>
  <si>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</si>
  <si>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</si>
  <si>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</si>
  <si>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</si>
  <si>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</si>
  <si>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</si>
  <si>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</si>
  <si>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</si>
  <si>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</si>
  <si>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</si>
  <si>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</si>
  <si>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</si>
  <si>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</si>
  <si>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</si>
  <si>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</si>
  <si>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</si>
  <si>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</si>
  <si>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</si>
  <si>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</si>
  <si>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</si>
  <si>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</si>
  <si>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</si>
  <si>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</si>
  <si>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</si>
  <si>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</si>
  <si>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</si>
  <si>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</si>
  <si>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</si>
  <si>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</si>
  <si>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</si>
  <si>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</si>
  <si>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</si>
  <si>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</si>
  <si>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</si>
  <si>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</si>
  <si>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</si>
  <si>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</si>
  <si>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</si>
  <si>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</si>
  <si>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</si>
  <si>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</si>
  <si>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</si>
  <si>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</si>
  <si>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</si>
  <si>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</si>
  <si>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</si>
  <si>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</si>
  <si>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</si>
  <si>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</si>
  <si>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</si>
  <si>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</si>
  <si>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</si>
  <si>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</si>
  <si>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</si>
  <si>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</si>
  <si>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</si>
  <si>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</si>
  <si>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</si>
  <si>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</si>
  <si>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</si>
  <si>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</si>
  <si>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</si>
  <si>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</si>
  <si>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</si>
  <si>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</si>
  <si>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</si>
  <si>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</si>
  <si>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</si>
  <si>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</si>
  <si>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</si>
  <si>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</si>
  <si>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</si>
  <si>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</si>
  <si>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</si>
  <si>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</si>
  <si>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</si>
  <si>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</si>
  <si>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</si>
  <si>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</si>
  <si>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</si>
  <si>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</si>
  <si>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</si>
  <si>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</si>
  <si>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</si>
  <si>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</si>
  <si>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</si>
  <si>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</si>
  <si>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</si>
  <si>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</si>
  <si>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</si>
  <si>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</si>
  <si>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</si>
  <si>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</si>
  <si>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</si>
  <si>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</si>
  <si>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</si>
  <si>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</si>
  <si>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</si>
  <si>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</si>
  <si>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</si>
  <si>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</si>
  <si>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</si>
  <si>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</si>
  <si>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</si>
  <si>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</si>
  <si>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</si>
  <si>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</si>
  <si>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</si>
  <si>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</si>
  <si>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</si>
  <si>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</si>
  <si>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</si>
  <si>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</si>
  <si>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</si>
  <si>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</si>
  <si>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</si>
  <si>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</si>
  <si>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</si>
  <si>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</si>
  <si>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</si>
  <si>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</si>
  <si>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</si>
  <si>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</si>
  <si>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</si>
  <si>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</si>
  <si>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</si>
  <si>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</si>
  <si>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</si>
  <si>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</si>
  <si>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</si>
  <si>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</si>
  <si>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</si>
  <si>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</si>
  <si>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</si>
  <si>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</si>
  <si>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</si>
  <si>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</si>
  <si>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</si>
  <si>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</si>
  <si>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</si>
  <si>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</si>
  <si>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</si>
  <si>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</si>
  <si>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</si>
  <si>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</si>
  <si>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</si>
  <si>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</si>
  <si>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</si>
  <si>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</si>
  <si>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</si>
  <si>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</si>
  <si>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</si>
  <si>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</si>
  <si>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</si>
  <si>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</si>
  <si>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</si>
  <si>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</si>
  <si>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</si>
  <si>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</si>
  <si>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</si>
  <si>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</si>
  <si>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</si>
  <si>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</si>
  <si>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</si>
  <si>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</si>
  <si>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</si>
  <si>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</si>
  <si>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</si>
  <si>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</si>
  <si>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</si>
  <si>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</si>
  <si>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</si>
  <si>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</si>
  <si>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</si>
  <si>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</si>
  <si>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</si>
  <si>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</si>
  <si>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</si>
  <si>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</si>
  <si>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</si>
  <si>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</si>
  <si>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</si>
  <si>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</si>
  <si>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</si>
  <si>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</si>
  <si>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</si>
  <si>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</si>
  <si>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</si>
  <si>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</si>
  <si>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</si>
  <si>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</si>
  <si>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</si>
  <si>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</si>
  <si>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</si>
  <si>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</si>
  <si>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</si>
  <si>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</si>
  <si>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</si>
  <si>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</si>
  <si>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</si>
  <si>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</si>
  <si>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</si>
  <si>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</si>
  <si>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</si>
  <si>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</si>
  <si>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</si>
  <si>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</si>
  <si>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</si>
  <si>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</si>
  <si>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</si>
  <si>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</si>
  <si>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</si>
  <si>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</si>
  <si>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</si>
  <si>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</si>
  <si>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</si>
  <si>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</si>
  <si>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</si>
  <si>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</si>
  <si>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</si>
  <si>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</si>
  <si>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</si>
  <si>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</si>
  <si>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</si>
  <si>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</si>
  <si>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</si>
  <si>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</si>
  <si>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</si>
  <si>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</si>
  <si>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</si>
  <si>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</si>
  <si>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</si>
  <si>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</si>
  <si>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</si>
  <si>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</si>
  <si>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</si>
  <si>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</si>
  <si>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</si>
  <si>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</si>
  <si>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</si>
  <si>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</si>
  <si>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</si>
  <si>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</si>
  <si>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</si>
  <si>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</si>
  <si>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</si>
  <si>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</si>
  <si>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</si>
  <si>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</si>
  <si>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</si>
  <si>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</si>
  <si>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</si>
  <si>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</si>
  <si>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</si>
  <si>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</si>
  <si>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</si>
  <si>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</si>
  <si>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</si>
  <si>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</si>
  <si>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</si>
  <si>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</si>
  <si>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</si>
  <si>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</si>
  <si>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</si>
  <si>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</si>
  <si>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</si>
  <si>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</si>
  <si>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</si>
  <si>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</si>
  <si>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</si>
  <si>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</si>
  <si>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</si>
  <si>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</si>
  <si>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</si>
  <si>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</si>
  <si>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</si>
  <si>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</si>
  <si>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</si>
  <si>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</si>
  <si>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</si>
  <si>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</si>
  <si>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</si>
  <si>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</si>
  <si>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</si>
  <si>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</si>
  <si>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</si>
  <si>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</si>
  <si>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</si>
  <si>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</si>
  <si>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</si>
  <si>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</si>
  <si>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</si>
  <si>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</si>
  <si>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</si>
  <si>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</si>
  <si>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</si>
  <si>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</si>
  <si>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</si>
  <si>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</si>
  <si>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</si>
  <si>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</si>
  <si>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</si>
  <si>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</si>
  <si>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</si>
  <si>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</si>
  <si>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</si>
  <si>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</si>
  <si>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</si>
  <si>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</si>
  <si>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</si>
  <si>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</si>
  <si>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</si>
  <si>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</si>
  <si>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</si>
  <si>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</si>
  <si>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</si>
  <si>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</si>
  <si>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</si>
  <si>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</si>
  <si>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</si>
  <si>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</si>
  <si>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</si>
  <si>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</si>
  <si>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</si>
  <si>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</si>
  <si>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</si>
  <si>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</si>
  <si>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</si>
  <si>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</si>
  <si>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</si>
  <si>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</si>
  <si>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</si>
  <si>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</si>
  <si>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</si>
  <si>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</si>
  <si>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</si>
  <si>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</si>
  <si>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</si>
  <si>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</si>
  <si>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</si>
  <si>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</si>
  <si>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</si>
  <si>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</si>
  <si>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</si>
  <si>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</si>
  <si>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</si>
  <si>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</si>
  <si>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</si>
  <si>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</si>
  <si>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</si>
  <si>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</si>
  <si>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</si>
  <si>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</si>
  <si>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</si>
  <si>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</si>
  <si>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</si>
  <si>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</si>
  <si>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</si>
  <si>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</si>
  <si>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</si>
  <si>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</si>
  <si>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</si>
  <si>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</si>
  <si>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</si>
  <si>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</si>
  <si>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</si>
  <si>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</si>
  <si>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</si>
  <si>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</si>
  <si>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</si>
  <si>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</si>
  <si>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</si>
  <si>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</si>
  <si>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</si>
  <si>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</si>
  <si>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</si>
  <si>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</si>
  <si>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</si>
  <si>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</si>
  <si>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</si>
  <si>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</si>
  <si>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</si>
  <si>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</si>
  <si>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</si>
  <si>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</si>
  <si>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</si>
  <si>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</si>
  <si>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</si>
  <si>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</si>
  <si>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</si>
  <si>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</si>
  <si>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</si>
  <si>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</si>
  <si>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</si>
  <si>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</si>
  <si>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</si>
  <si>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</si>
  <si>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</si>
  <si>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</si>
  <si>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</si>
  <si>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</si>
  <si>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</si>
  <si>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</si>
  <si>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</si>
  <si>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</si>
  <si>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</si>
  <si>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</si>
  <si>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</si>
  <si>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</si>
  <si>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</si>
  <si>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</si>
  <si>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</si>
  <si>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</si>
  <si>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</si>
  <si>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</si>
  <si>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</si>
  <si>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</si>
  <si>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</si>
  <si>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</si>
  <si>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</si>
  <si>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</si>
  <si>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</si>
  <si>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</si>
  <si>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</si>
  <si>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</si>
  <si>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</si>
  <si>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</si>
  <si>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</si>
  <si>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</si>
  <si>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</si>
  <si>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</si>
  <si>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</si>
  <si>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</si>
  <si>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</si>
  <si>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</si>
  <si>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</si>
  <si>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</si>
  <si>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</si>
  <si>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</si>
  <si>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</si>
  <si>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</si>
  <si>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</si>
  <si>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</si>
  <si>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</si>
  <si>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</si>
  <si>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</si>
  <si>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</si>
  <si>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</si>
  <si>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</si>
  <si>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</si>
  <si>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</si>
  <si>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</si>
  <si>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</si>
  <si>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</si>
  <si>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</si>
  <si>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</si>
  <si>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</si>
  <si>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</si>
  <si>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</si>
  <si>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</si>
  <si>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</si>
  <si>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</si>
  <si>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</si>
  <si>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</si>
  <si>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</si>
  <si>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</si>
  <si>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</si>
  <si>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</si>
  <si>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</si>
  <si>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</si>
  <si>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</si>
  <si>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</si>
  <si>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</si>
  <si>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</si>
  <si>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</si>
  <si>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</si>
  <si>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</si>
  <si>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</si>
  <si>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</si>
  <si>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</si>
  <si>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</si>
  <si>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</si>
  <si>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</si>
  <si>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</si>
  <si>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</si>
  <si>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</si>
  <si>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</si>
  <si>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</si>
  <si>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</si>
  <si>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</si>
  <si>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</si>
  <si>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</si>
  <si>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</si>
  <si>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</si>
  <si>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</si>
  <si>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</si>
  <si>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</si>
  <si>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</si>
  <si>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</si>
  <si>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</si>
  <si>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</si>
  <si>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</si>
  <si>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</si>
  <si>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</si>
  <si>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</si>
  <si>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</si>
  <si>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</si>
  <si>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</si>
  <si>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</si>
  <si>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</si>
  <si>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</si>
  <si>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</si>
  <si>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</si>
  <si>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</si>
  <si>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</si>
  <si>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</si>
  <si>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</si>
  <si>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</si>
  <si>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</si>
  <si>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</si>
  <si>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</si>
  <si>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</si>
  <si>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</si>
  <si>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</si>
  <si>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</si>
  <si>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</si>
  <si>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</si>
  <si>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</si>
  <si>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</si>
  <si>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</si>
  <si>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</si>
  <si>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</si>
  <si>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</si>
  <si>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</si>
  <si>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</si>
  <si>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</si>
  <si>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</si>
  <si>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</si>
  <si>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</si>
  <si>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</si>
  <si>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</si>
  <si>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</si>
  <si>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</si>
  <si>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</si>
  <si>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</si>
  <si>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</si>
  <si>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</si>
  <si>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</si>
  <si>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</si>
  <si>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</si>
  <si>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</si>
  <si>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</si>
  <si>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</si>
  <si>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</si>
  <si>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</si>
  <si>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</si>
  <si>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</si>
  <si>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</si>
  <si>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</si>
  <si>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</si>
  <si>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</si>
  <si>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</si>
  <si>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</si>
  <si>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</si>
  <si>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</si>
  <si>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</si>
  <si>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</si>
  <si>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</si>
  <si>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</si>
  <si>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</si>
  <si>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</si>
  <si>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</si>
  <si>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</si>
  <si>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</si>
  <si>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</si>
  <si>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</si>
  <si>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</si>
  <si>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</si>
  <si>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</si>
  <si>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</si>
  <si>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</si>
  <si>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</si>
  <si>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</si>
  <si>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</si>
  <si>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</si>
  <si>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</si>
  <si>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</si>
  <si>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</si>
  <si>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</si>
  <si>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</si>
  <si>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</si>
  <si>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</si>
  <si>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</si>
  <si>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</si>
  <si>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</si>
  <si>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</si>
  <si>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</si>
  <si>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</si>
  <si>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</si>
  <si>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</si>
  <si>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</si>
  <si>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</si>
  <si>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</si>
  <si>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</si>
  <si>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</si>
  <si>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</si>
  <si>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</si>
  <si>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</si>
  <si>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</si>
  <si>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</si>
  <si>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</si>
  <si>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</si>
  <si>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</si>
  <si>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</si>
  <si>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</si>
  <si>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</si>
  <si>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</si>
  <si>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</si>
  <si>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</si>
  <si>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</si>
  <si>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</si>
  <si>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</si>
  <si>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</si>
  <si>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</si>
  <si>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</si>
  <si>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</si>
  <si>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</si>
  <si>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</si>
  <si>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</si>
  <si>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</si>
  <si>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</si>
  <si>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</si>
  <si>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</si>
  <si>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</si>
  <si>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</si>
  <si>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</si>
  <si>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</si>
  <si>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</si>
  <si>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</si>
  <si>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</si>
  <si>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</si>
  <si>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</si>
  <si>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</si>
  <si>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</si>
  <si>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</si>
  <si>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</si>
  <si>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</si>
  <si>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</si>
  <si>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</si>
  <si>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</si>
  <si>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</si>
  <si>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</si>
  <si>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</si>
  <si>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</si>
  <si>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</si>
  <si>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</si>
  <si>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</si>
  <si>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</si>
  <si>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</si>
  <si>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</si>
  <si>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</si>
  <si>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</si>
  <si>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</si>
  <si>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</si>
  <si>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</si>
  <si>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</si>
  <si>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</si>
  <si>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</si>
  <si>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</si>
  <si>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</si>
  <si>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</si>
  <si>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</si>
  <si>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</si>
  <si>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</si>
  <si>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</si>
  <si>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</si>
  <si>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</si>
  <si>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</si>
  <si>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</si>
  <si>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</si>
  <si>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</si>
  <si>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</si>
  <si>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</si>
  <si>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</si>
  <si>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</si>
  <si>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</si>
  <si>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</si>
  <si>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</si>
  <si>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</si>
  <si>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</si>
  <si>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</si>
  <si>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</si>
  <si>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</si>
  <si>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</si>
  <si>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</si>
  <si>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</si>
  <si>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</si>
  <si>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</si>
  <si>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</si>
  <si>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</si>
  <si>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</si>
  <si>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</si>
  <si>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</si>
  <si>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</si>
  <si>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</si>
  <si>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</si>
  <si>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</si>
  <si>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</si>
  <si>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</si>
  <si>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</si>
  <si>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</si>
  <si>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</si>
  <si>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</si>
  <si>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</si>
  <si>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</si>
  <si>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</si>
  <si>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</si>
  <si>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</si>
  <si>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</si>
  <si>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</si>
  <si>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</si>
  <si>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</si>
  <si>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</si>
  <si>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</si>
  <si>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</si>
  <si>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</si>
  <si>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</si>
  <si>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</si>
  <si>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</si>
  <si>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</si>
  <si>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</si>
  <si>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</si>
  <si>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</si>
  <si>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</si>
  <si>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</si>
  <si>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</si>
  <si>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</si>
  <si>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</si>
  <si>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</si>
  <si>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</si>
  <si>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</si>
  <si>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</si>
  <si>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</si>
  <si>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</si>
  <si>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</si>
  <si>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</si>
  <si>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</si>
  <si>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</si>
  <si>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</si>
  <si>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</si>
  <si>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</si>
  <si>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</si>
  <si>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</si>
  <si>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</si>
  <si>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</si>
  <si>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</si>
  <si>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</si>
  <si>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</si>
  <si>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</si>
  <si>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</si>
  <si>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</si>
  <si>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</si>
  <si>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</si>
  <si>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</si>
  <si>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</si>
  <si>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</si>
  <si>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</si>
  <si>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</si>
  <si>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</si>
  <si>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</si>
  <si>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</si>
  <si>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</si>
  <si>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</si>
  <si>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</si>
  <si>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</si>
  <si>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</si>
  <si>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</si>
  <si>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</si>
  <si>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</si>
  <si>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</si>
  <si>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</si>
  <si>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</si>
  <si>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</si>
  <si>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</si>
  <si>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</si>
  <si>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</si>
  <si>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</si>
  <si>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</si>
  <si>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</si>
  <si>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</si>
  <si>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</si>
  <si>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</si>
  <si>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</si>
  <si>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</si>
  <si>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</si>
  <si>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</si>
  <si>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</si>
  <si>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</si>
  <si>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</si>
  <si>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</si>
  <si>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</si>
  <si>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</si>
  <si>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</si>
  <si>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</si>
  <si>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</si>
  <si>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</si>
  <si>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</si>
  <si>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</si>
  <si>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</si>
  <si>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</si>
  <si>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</si>
  <si>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</si>
  <si>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</si>
  <si>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</si>
  <si>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</si>
  <si>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</si>
  <si>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</si>
  <si>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</si>
  <si>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</si>
  <si>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</si>
  <si>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</si>
  <si>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</si>
  <si>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</si>
  <si>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</si>
  <si>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</si>
  <si>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</si>
  <si>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</si>
  <si>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</si>
  <si>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</si>
  <si>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</si>
  <si>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</si>
  <si>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</si>
  <si>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</si>
  <si>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</si>
  <si>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</si>
  <si>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</si>
  <si>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</si>
  <si>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</si>
  <si>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</si>
  <si>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</si>
  <si>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</si>
  <si>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</si>
  <si>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</si>
  <si>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</si>
  <si>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</si>
  <si>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</si>
  <si>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</si>
  <si>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</si>
  <si>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</si>
  <si>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</si>
  <si>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</si>
  <si>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</si>
  <si>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</si>
  <si>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</si>
  <si>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</si>
  <si>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</si>
  <si>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</si>
  <si>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</si>
  <si>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</si>
  <si>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</si>
  <si>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</si>
  <si>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</si>
  <si>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</si>
  <si>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</si>
  <si>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</si>
  <si>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</si>
  <si>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</si>
  <si>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</si>
  <si>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</si>
  <si>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</si>
  <si>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</si>
  <si>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</si>
  <si>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</si>
  <si>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</si>
  <si>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</si>
  <si>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</si>
  <si>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</si>
  <si>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</si>
  <si>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</si>
  <si>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</si>
  <si>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</si>
  <si>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</si>
  <si>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</si>
  <si>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</si>
  <si>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</si>
  <si>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</si>
  <si>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</si>
  <si>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</si>
  <si>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</si>
  <si>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</si>
  <si>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</si>
  <si>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</si>
  <si>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</si>
  <si>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</si>
  <si>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</si>
  <si>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</si>
  <si>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</si>
  <si>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</si>
  <si>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</si>
  <si>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</si>
  <si>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</si>
  <si>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</si>
  <si>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</si>
  <si>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</si>
  <si>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</si>
  <si>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</si>
  <si>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</si>
  <si>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</si>
  <si>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</si>
  <si>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</si>
  <si>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</si>
  <si>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</si>
  <si>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</si>
  <si>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</si>
  <si>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</si>
  <si>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</si>
  <si>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</si>
  <si>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</si>
  <si>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</si>
  <si>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</si>
  <si>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</si>
  <si>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</si>
  <si>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</si>
  <si>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</si>
  <si>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</si>
  <si>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</si>
  <si>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</si>
  <si>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</si>
  <si>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</si>
  <si>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</si>
  <si>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</si>
  <si>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</si>
  <si>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</si>
  <si>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</si>
  <si>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</si>
  <si>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</si>
  <si>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</si>
  <si>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</si>
  <si>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</si>
  <si>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</si>
  <si>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</si>
  <si>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</si>
  <si>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</si>
  <si>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</si>
  <si>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</si>
  <si>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</si>
  <si>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</si>
  <si>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</si>
  <si>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</si>
  <si>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</si>
  <si>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</si>
  <si>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</si>
  <si>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</si>
  <si>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</si>
  <si>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</si>
  <si>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</si>
  <si>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</si>
  <si>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</si>
  <si>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</si>
  <si>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</si>
  <si>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</si>
  <si>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</si>
  <si>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</si>
  <si>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</si>
  <si>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</si>
  <si>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</si>
  <si>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</si>
  <si>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</si>
  <si>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</si>
  <si>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</si>
  <si>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</si>
  <si>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</si>
  <si>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</si>
  <si>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</si>
  <si>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</si>
  <si>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</si>
  <si>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</si>
  <si>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</si>
  <si>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</si>
  <si>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</si>
  <si>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</si>
  <si>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</si>
  <si>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</si>
  <si>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</si>
  <si>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</si>
  <si>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</si>
  <si>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</si>
  <si>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</si>
  <si>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</si>
  <si>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</si>
  <si>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</si>
  <si>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</si>
  <si>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</si>
  <si>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</si>
  <si>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</si>
  <si>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</si>
  <si>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</si>
  <si>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</si>
  <si>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</si>
  <si>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</si>
  <si>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</si>
  <si>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</si>
  <si>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</si>
  <si>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</si>
  <si>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</si>
  <si>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</si>
  <si>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</si>
  <si>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</si>
  <si>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</si>
  <si>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</si>
  <si>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</si>
  <si>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</si>
  <si>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</si>
  <si>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</si>
  <si>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</si>
  <si>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</si>
  <si>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</si>
  <si>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</si>
  <si>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</si>
  <si>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</si>
  <si>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</si>
  <si>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</si>
  <si>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</si>
  <si>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</si>
  <si>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</si>
  <si>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</si>
  <si>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</si>
  <si>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</si>
  <si>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</si>
  <si>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</si>
  <si>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</si>
  <si>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</si>
  <si>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</si>
  <si>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</si>
  <si>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</si>
  <si>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</si>
  <si>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</si>
  <si>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</si>
  <si>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</si>
  <si>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</si>
  <si>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</si>
  <si>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</si>
  <si>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</si>
  <si>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</si>
  <si>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</si>
  <si>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</si>
  <si>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</si>
  <si>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</si>
  <si>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</si>
  <si>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</si>
  <si>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</si>
  <si>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</si>
  <si>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</si>
  <si>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</si>
  <si>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</si>
  <si>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</si>
  <si>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</si>
  <si>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</si>
  <si>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</si>
  <si>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</si>
  <si>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</si>
  <si>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</si>
  <si>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</si>
  <si>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</si>
  <si>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</si>
  <si>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</si>
  <si>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</si>
  <si>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</si>
  <si>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</si>
  <si>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</si>
  <si>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</si>
  <si>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</si>
  <si>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</si>
  <si>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</si>
  <si>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</si>
  <si>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</si>
  <si>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</si>
  <si>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</si>
  <si>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</si>
  <si>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</si>
  <si>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</si>
  <si>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</si>
  <si>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</si>
  <si>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</si>
  <si>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</si>
  <si>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</si>
  <si>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</si>
  <si>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</si>
  <si>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</si>
  <si>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</si>
  <si>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</si>
  <si>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</si>
  <si>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</si>
  <si>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</si>
  <si>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</si>
  <si>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</si>
  <si>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</si>
  <si>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</si>
  <si>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</si>
  <si>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</si>
  <si>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</si>
  <si>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</si>
  <si>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</si>
  <si>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</si>
  <si>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</si>
  <si>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</si>
  <si>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</si>
  <si>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</si>
  <si>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</si>
  <si>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</si>
  <si>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</si>
  <si>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</si>
  <si>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</si>
  <si>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</si>
  <si>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</si>
  <si>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</si>
  <si>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</si>
  <si>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</si>
  <si>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</si>
  <si>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</si>
  <si>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</si>
  <si>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</si>
  <si>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</si>
  <si>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</si>
  <si>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</si>
  <si>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</si>
  <si>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</si>
  <si>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</si>
  <si>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</si>
  <si>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</si>
  <si>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</si>
  <si>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</si>
  <si>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</si>
  <si>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</si>
  <si>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</si>
  <si>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</si>
  <si>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</si>
  <si>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</si>
  <si>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</si>
  <si>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</si>
  <si>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</si>
  <si>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</si>
  <si>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</si>
  <si>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</si>
  <si>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</si>
  <si>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</si>
  <si>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</si>
  <si>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</si>
  <si>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</si>
  <si>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</si>
  <si>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</si>
  <si>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</si>
  <si>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</si>
  <si>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</si>
  <si>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</si>
  <si>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</si>
  <si>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</si>
  <si>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</si>
  <si>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</si>
  <si>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</si>
  <si>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</si>
  <si>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</si>
  <si>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</si>
  <si>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</si>
  <si>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</si>
  <si>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</si>
  <si>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</si>
  <si>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</si>
  <si>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</si>
  <si>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</si>
  <si>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</si>
  <si>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</si>
  <si>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</si>
  <si>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</si>
  <si>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</si>
  <si>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</si>
  <si>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</si>
  <si>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</si>
  <si>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</si>
  <si>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</si>
  <si>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</si>
  <si>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</si>
  <si>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</si>
  <si>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</si>
  <si>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</si>
  <si>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</si>
  <si>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</si>
  <si>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</si>
  <si>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</si>
  <si>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</si>
  <si>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</si>
  <si>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</si>
  <si>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</si>
  <si>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</si>
  <si>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</si>
  <si>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</si>
  <si>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</si>
  <si>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</si>
  <si>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</si>
  <si>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</si>
  <si>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</si>
  <si>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</si>
  <si>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</si>
  <si>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</si>
  <si>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</si>
  <si>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</si>
  <si>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</si>
  <si>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</si>
  <si>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</si>
  <si>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</si>
  <si>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</si>
  <si>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</si>
  <si>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</si>
  <si>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</si>
  <si>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</si>
  <si>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</si>
  <si>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</si>
  <si>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</si>
  <si>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</si>
  <si>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</si>
  <si>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</si>
  <si>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</si>
  <si>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</si>
  <si>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</si>
  <si>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</si>
  <si>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</si>
  <si>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</si>
  <si>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</si>
  <si>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</si>
  <si>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</si>
  <si>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</si>
  <si>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</si>
  <si>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</si>
  <si>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</si>
  <si>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</si>
  <si>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</si>
  <si>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</si>
  <si>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</si>
  <si>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</si>
  <si>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</si>
  <si>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</si>
  <si>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</si>
  <si>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</si>
  <si>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</si>
  <si>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</si>
  <si>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</si>
  <si>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</si>
  <si>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</si>
  <si>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</si>
  <si>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</si>
  <si>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</si>
  <si>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</si>
  <si>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</si>
  <si>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</si>
  <si>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</si>
  <si>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</si>
  <si>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</si>
  <si>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</si>
  <si>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</si>
  <si>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</si>
  <si>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</si>
  <si>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</si>
  <si>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</si>
  <si>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</si>
  <si>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</si>
  <si>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</si>
  <si>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</si>
  <si>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</si>
  <si>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</si>
  <si>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</si>
  <si>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</si>
  <si>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</si>
  <si>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</si>
  <si>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</si>
  <si>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</si>
  <si>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</si>
  <si>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</si>
  <si>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</si>
  <si>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</si>
  <si>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</si>
  <si>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</si>
  <si>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</si>
  <si>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</si>
  <si>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</si>
  <si>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</si>
  <si>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</si>
  <si>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</si>
  <si>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</si>
  <si>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</si>
  <si>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</si>
  <si>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</si>
  <si>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</si>
  <si>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</si>
  <si>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</si>
  <si>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</si>
  <si>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</si>
  <si>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</si>
  <si>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</si>
  <si>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</si>
  <si>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</si>
  <si>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</si>
  <si>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</si>
  <si>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</si>
  <si>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</si>
  <si>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</si>
  <si>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</si>
  <si>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</si>
  <si>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</si>
  <si>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</si>
  <si>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</si>
  <si>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</si>
  <si>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</si>
  <si>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</si>
  <si>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</si>
  <si>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</si>
  <si>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</si>
  <si>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</si>
  <si>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</si>
  <si>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</si>
  <si>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</si>
  <si>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</si>
  <si>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</si>
  <si>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</si>
  <si>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</si>
  <si>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</si>
  <si>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</si>
  <si>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</si>
  <si>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</si>
  <si>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</si>
  <si>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</si>
  <si>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</si>
  <si>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</si>
  <si>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</si>
  <si>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</si>
  <si>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</si>
  <si>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</si>
  <si>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</si>
  <si>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</si>
  <si>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</si>
  <si>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</si>
  <si>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</si>
  <si>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</si>
  <si>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</si>
  <si>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</si>
  <si>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</si>
  <si>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</si>
  <si>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</si>
  <si>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</si>
  <si>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</si>
  <si>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</si>
  <si>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</si>
  <si>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</si>
  <si>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</si>
  <si>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</si>
  <si>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</si>
  <si>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</si>
  <si>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</si>
  <si>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</si>
  <si>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</si>
  <si>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</si>
  <si>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</si>
  <si>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</si>
  <si>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</si>
  <si>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</si>
  <si>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</si>
  <si>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</si>
  <si>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</si>
  <si>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</si>
  <si>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</si>
  <si>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</si>
  <si>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</si>
  <si>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</si>
  <si>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</si>
  <si>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</si>
  <si>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</si>
  <si>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</si>
  <si>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</si>
  <si>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</si>
  <si>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</si>
  <si>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</si>
  <si>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</si>
  <si>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</si>
  <si>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</si>
  <si>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</si>
  <si>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</si>
  <si>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</si>
  <si>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</si>
  <si>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</si>
  <si>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</si>
  <si>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</si>
  <si>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</si>
  <si>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</si>
  <si>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</si>
  <si>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</si>
  <si>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</si>
  <si>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</si>
  <si>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</si>
  <si>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</si>
  <si>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</si>
  <si>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</si>
  <si>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</si>
  <si>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</si>
  <si>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</si>
  <si>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</si>
  <si>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</si>
  <si>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</si>
  <si>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</si>
  <si>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</si>
  <si>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</si>
  <si>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</si>
  <si>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</si>
  <si>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</si>
  <si>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</si>
  <si>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</si>
  <si>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</si>
  <si>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</si>
  <si>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</si>
  <si>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</si>
  <si>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</si>
  <si>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</si>
  <si>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</si>
  <si>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</si>
  <si>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</si>
  <si>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</si>
  <si>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</si>
  <si>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</si>
  <si>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</si>
  <si>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</si>
  <si>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</si>
  <si>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</si>
  <si>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</si>
  <si>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</si>
  <si>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</si>
  <si>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</si>
  <si>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</si>
  <si>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</si>
  <si>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</si>
  <si>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</si>
  <si>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</si>
  <si>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</si>
  <si>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</si>
  <si>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</si>
  <si>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</si>
  <si>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</si>
  <si>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</si>
  <si>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</si>
  <si>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</si>
  <si>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</si>
  <si>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</si>
  <si>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</si>
  <si>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</si>
  <si>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</si>
  <si>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</si>
  <si>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</si>
  <si>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</si>
  <si>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</si>
  <si>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</si>
  <si>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</si>
  <si>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</si>
  <si>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</si>
  <si>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</si>
  <si>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</si>
  <si>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</si>
  <si>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</si>
  <si>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</si>
  <si>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</si>
  <si>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</si>
  <si>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</si>
  <si>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</si>
  <si>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</si>
  <si>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</si>
  <si>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</si>
  <si>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</si>
  <si>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</si>
  <si>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</si>
  <si>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</si>
  <si>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</si>
  <si>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</si>
  <si>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</si>
  <si>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</si>
  <si>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</si>
  <si>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</si>
  <si>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</si>
  <si>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</si>
  <si>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</si>
  <si>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</si>
  <si>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</si>
  <si>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</si>
  <si>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</si>
  <si>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</si>
  <si>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</si>
  <si>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</si>
  <si>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</si>
  <si>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</si>
  <si>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</si>
  <si>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</si>
  <si>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</si>
  <si>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</si>
  <si>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</si>
  <si>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</si>
  <si>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</si>
  <si>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</si>
  <si>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</si>
  <si>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</si>
  <si>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</si>
  <si>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</si>
  <si>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</si>
  <si>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</si>
  <si>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</si>
  <si>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</si>
  <si>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</si>
  <si>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</si>
  <si>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</si>
  <si>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</si>
  <si>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</si>
  <si>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</si>
  <si>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</si>
  <si>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</si>
  <si>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</si>
  <si>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</si>
  <si>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</si>
  <si>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</si>
  <si>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</si>
  <si>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</si>
  <si>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</si>
  <si>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</si>
  <si>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</si>
  <si>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</si>
  <si>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</si>
  <si>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</si>
  <si>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</si>
  <si>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</si>
  <si>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</si>
  <si>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</si>
  <si>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</si>
  <si>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</si>
  <si>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</si>
  <si>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</si>
  <si>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</si>
  <si>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</si>
  <si>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</si>
  <si>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</si>
  <si>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</si>
  <si>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</si>
  <si>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</si>
  <si>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</si>
  <si>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</si>
  <si>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</si>
  <si>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</si>
  <si>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</si>
  <si>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</si>
  <si>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</si>
  <si>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</si>
  <si>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</si>
  <si>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</si>
  <si>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</si>
  <si>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</si>
  <si>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</si>
  <si>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</si>
  <si>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</si>
  <si>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</si>
  <si>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</si>
  <si>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</si>
  <si>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</si>
  <si>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</si>
  <si>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</si>
  <si>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</si>
  <si>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</si>
  <si>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</si>
  <si>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</si>
  <si>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</si>
  <si>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</si>
  <si>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</si>
  <si>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</si>
  <si>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</si>
  <si>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</si>
  <si>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</si>
  <si>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</si>
  <si>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</si>
  <si>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</si>
  <si>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</si>
  <si>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</si>
  <si>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</si>
  <si>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</si>
  <si>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</si>
  <si>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</si>
  <si>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</si>
  <si>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</si>
  <si>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</si>
  <si>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</si>
  <si>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</si>
  <si>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</si>
  <si>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</si>
  <si>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</si>
  <si>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</si>
  <si>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</si>
  <si>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</si>
  <si>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</si>
  <si>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</si>
  <si>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</si>
  <si>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</si>
  <si>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</si>
  <si>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</si>
  <si>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</si>
  <si>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</si>
  <si>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</si>
  <si>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</si>
  <si>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</si>
  <si>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</si>
  <si>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</si>
  <si>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</si>
  <si>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</si>
  <si>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</si>
  <si>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</si>
  <si>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</si>
  <si>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</si>
  <si>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</si>
  <si>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</si>
  <si>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</si>
  <si>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</si>
  <si>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</si>
  <si>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</si>
  <si>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</si>
  <si>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</si>
  <si>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</si>
  <si>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</si>
  <si>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</si>
  <si>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</si>
  <si>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</si>
  <si>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</si>
  <si>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</si>
  <si>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</si>
  <si>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</si>
  <si>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</si>
  <si>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</si>
  <si>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</si>
  <si>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</si>
  <si>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</si>
  <si>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</si>
  <si>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</si>
  <si>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</si>
  <si>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</si>
  <si>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</si>
  <si>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</si>
  <si>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</si>
  <si>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</si>
  <si>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</si>
  <si>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</si>
  <si>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</si>
  <si>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</si>
  <si>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</si>
  <si>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</si>
  <si>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</si>
  <si>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</si>
  <si>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</si>
  <si>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</si>
  <si>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</si>
  <si>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</si>
  <si>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</si>
  <si>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</si>
  <si>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</si>
  <si>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</si>
  <si>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</si>
  <si>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</si>
  <si>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</si>
  <si>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</si>
  <si>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</si>
  <si>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</si>
  <si>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</si>
  <si>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</si>
  <si>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</si>
  <si>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</si>
  <si>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</si>
  <si>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</si>
  <si>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</si>
  <si>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</si>
  <si>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</si>
  <si>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</si>
  <si>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</si>
  <si>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</si>
  <si>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</si>
  <si>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</si>
  <si>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</si>
  <si>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</si>
  <si>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</si>
  <si>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</si>
  <si>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</si>
  <si>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</si>
  <si>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</si>
  <si>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</si>
  <si>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</si>
  <si>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</si>
  <si>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</si>
  <si>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</si>
  <si>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</si>
  <si>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</si>
  <si>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</si>
  <si>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</si>
  <si>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</si>
  <si>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</si>
  <si>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</si>
  <si>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</si>
  <si>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</si>
  <si>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</si>
  <si>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</si>
  <si>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</si>
  <si>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</si>
  <si>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</si>
  <si>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</si>
  <si>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</si>
  <si>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</si>
  <si>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</si>
  <si>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</si>
  <si>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</si>
  <si>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</si>
  <si>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</si>
  <si>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</si>
  <si>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</si>
  <si>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</si>
  <si>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</si>
  <si>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</si>
  <si>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</si>
  <si>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</si>
  <si>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</si>
  <si>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</si>
  <si>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</si>
  <si>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</si>
  <si>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</si>
  <si>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</si>
  <si>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</si>
  <si>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</si>
  <si>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</si>
  <si>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</si>
  <si>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</si>
  <si>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</si>
  <si>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</si>
  <si>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</si>
  <si>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</si>
  <si>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</si>
  <si>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</si>
  <si>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</si>
  <si>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</si>
  <si>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</si>
  <si>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</si>
  <si>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</si>
  <si>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</si>
  <si>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</si>
  <si>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</si>
  <si>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</si>
  <si>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</si>
  <si>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</si>
  <si>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</si>
  <si>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</si>
  <si>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</si>
  <si>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</si>
  <si>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</si>
  <si>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</si>
  <si>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</si>
  <si>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</si>
  <si>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</si>
  <si>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</si>
  <si>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</si>
  <si>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</si>
  <si>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</si>
  <si>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</si>
  <si>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</si>
  <si>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</si>
  <si>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</si>
  <si>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</si>
  <si>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</si>
  <si>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</si>
  <si>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</si>
  <si>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</si>
  <si>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</si>
  <si>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</si>
  <si>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</si>
  <si>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</si>
  <si>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</si>
  <si>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</si>
  <si>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</si>
  <si>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</si>
  <si>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</si>
  <si>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</si>
  <si>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</si>
  <si>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</si>
  <si>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</si>
  <si>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</si>
  <si>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</si>
  <si>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</si>
  <si>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</si>
  <si>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</si>
  <si>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</si>
  <si>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</si>
  <si>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</si>
  <si>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</si>
  <si>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</si>
  <si>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</si>
  <si>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</si>
  <si>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</si>
  <si>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</si>
  <si>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</si>
  <si>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</si>
  <si>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</si>
  <si>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</si>
  <si>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</si>
  <si>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</si>
  <si>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</si>
  <si>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</si>
  <si>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</si>
  <si>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</si>
  <si>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</si>
  <si>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</si>
  <si>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</si>
  <si>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</si>
  <si>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</si>
  <si>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</si>
  <si>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</si>
  <si>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</si>
  <si>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</si>
  <si>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</si>
  <si>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</si>
  <si>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</si>
  <si>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</si>
  <si>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</si>
  <si>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</si>
  <si>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</si>
  <si>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</si>
  <si>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</si>
  <si>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</si>
  <si>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</si>
  <si>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</si>
  <si>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</si>
  <si>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</si>
  <si>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</si>
  <si>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</si>
  <si>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</si>
  <si>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</si>
  <si>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</si>
  <si>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</si>
  <si>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</si>
  <si>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</si>
  <si>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</si>
  <si>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</si>
  <si>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</si>
  <si>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</si>
  <si>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</si>
  <si>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</si>
  <si>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</si>
  <si>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</si>
  <si>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</si>
  <si>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</si>
  <si>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</si>
  <si>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</si>
  <si>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</si>
  <si>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</si>
  <si>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</si>
  <si>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</si>
  <si>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</si>
  <si>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</si>
  <si>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</si>
  <si>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</si>
  <si>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</si>
  <si>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</si>
  <si>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</si>
  <si>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</si>
  <si>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</si>
  <si>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</si>
  <si>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</si>
  <si>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</si>
  <si>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</si>
  <si>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</si>
  <si>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</si>
  <si>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</si>
  <si>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</si>
  <si>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</si>
  <si>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</si>
  <si>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</si>
  <si>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</si>
  <si>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</si>
  <si>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</si>
  <si>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</si>
  <si>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</si>
  <si>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</si>
  <si>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</si>
  <si>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</si>
  <si>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</si>
  <si>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</si>
  <si>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</si>
  <si>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</si>
  <si>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</si>
  <si>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</si>
  <si>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</si>
  <si>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</si>
  <si>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</si>
  <si>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</si>
  <si>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</si>
  <si>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</si>
  <si>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</si>
  <si>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</si>
  <si>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</si>
  <si>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</si>
  <si>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</si>
  <si>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</si>
  <si>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</si>
  <si>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</si>
  <si>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</si>
  <si>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</si>
  <si>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</si>
  <si>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</si>
  <si>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</si>
  <si>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</si>
  <si>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</si>
  <si>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</si>
  <si>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</si>
  <si>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</si>
  <si>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</si>
  <si>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</si>
  <si>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</si>
  <si>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</si>
  <si>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</si>
  <si>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</si>
  <si>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</si>
  <si>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</si>
  <si>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</si>
  <si>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</si>
  <si>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</si>
  <si>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</si>
  <si>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</si>
  <si>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</si>
  <si>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</si>
  <si>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</si>
  <si>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</si>
  <si>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</si>
  <si>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</si>
  <si>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</si>
  <si>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</si>
  <si>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</si>
  <si>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</si>
  <si>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</si>
  <si>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</si>
  <si>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</si>
  <si>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</si>
  <si>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</si>
  <si>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</si>
  <si>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</si>
  <si>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</si>
  <si>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</si>
  <si>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</si>
  <si>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</si>
  <si>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</si>
  <si>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</si>
  <si>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</si>
  <si>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</si>
  <si>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</si>
  <si>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</si>
  <si>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</si>
  <si>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</si>
  <si>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</si>
  <si>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</si>
  <si>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</si>
  <si>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</si>
  <si>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</si>
  <si>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</si>
  <si>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</si>
  <si>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</si>
  <si>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</si>
  <si>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</si>
  <si>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</si>
  <si>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</si>
  <si>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</si>
  <si>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</si>
  <si>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</si>
  <si>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</si>
  <si>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</si>
  <si>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</si>
  <si>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</si>
  <si>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</si>
  <si>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</si>
  <si>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</si>
  <si>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</si>
  <si>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</si>
  <si>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</si>
  <si>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</si>
  <si>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</si>
  <si>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</si>
  <si>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</si>
  <si>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</si>
  <si>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</si>
  <si>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</si>
  <si>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</si>
  <si>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</si>
  <si>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</si>
  <si>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</si>
  <si>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</si>
  <si>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</si>
  <si>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</si>
  <si>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</si>
  <si>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</si>
  <si>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</si>
  <si>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</si>
  <si>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</si>
  <si>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</si>
  <si>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</si>
  <si>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</si>
  <si>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</si>
  <si>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</si>
  <si>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</si>
  <si>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</si>
  <si>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</si>
  <si>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</si>
  <si>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</si>
  <si>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</si>
  <si>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</si>
  <si>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</si>
  <si>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</si>
  <si>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</si>
  <si>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</si>
  <si>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</si>
  <si>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</si>
  <si>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</si>
  <si>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</si>
  <si>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</si>
  <si>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</si>
  <si>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</si>
  <si>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</si>
  <si>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</si>
  <si>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</si>
  <si>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</si>
  <si>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</si>
  <si>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</si>
  <si>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</si>
  <si>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</si>
  <si>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</si>
  <si>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</si>
  <si>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</si>
  <si>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</si>
  <si>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</si>
  <si>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</si>
  <si>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</si>
  <si>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</si>
  <si>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</si>
  <si>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</si>
  <si>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</si>
  <si>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</si>
  <si>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</si>
  <si>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</si>
  <si>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</si>
  <si>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</si>
  <si>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</si>
  <si>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</si>
  <si>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</si>
  <si>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</si>
  <si>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</si>
  <si>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</si>
  <si>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</si>
  <si>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</si>
  <si>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</si>
  <si>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</si>
  <si>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</si>
  <si>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</si>
  <si>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</si>
  <si>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</si>
  <si>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</si>
  <si>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</si>
  <si>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</si>
  <si>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</si>
  <si>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</si>
  <si>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</si>
  <si>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</si>
  <si>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</si>
  <si>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</si>
  <si>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</si>
  <si>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</si>
  <si>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</si>
  <si>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</si>
  <si>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</si>
  <si>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</si>
  <si>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</si>
  <si>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</si>
  <si>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</si>
  <si>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</si>
  <si>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</si>
  <si>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</si>
  <si>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</si>
  <si>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</si>
  <si>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</si>
  <si>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</si>
  <si>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</si>
  <si>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</si>
  <si>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</si>
  <si>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</si>
  <si>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</si>
  <si>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</si>
  <si>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</si>
  <si>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</si>
  <si>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</si>
  <si>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</si>
  <si>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</si>
  <si>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</si>
  <si>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</si>
  <si>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</si>
  <si>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</si>
  <si>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</si>
  <si>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</si>
  <si>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</si>
  <si>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</si>
  <si>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</si>
  <si>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</si>
  <si>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</si>
  <si>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</si>
  <si>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</si>
  <si>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</si>
  <si>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</si>
  <si>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</si>
  <si>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</si>
  <si>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</si>
  <si>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</si>
  <si>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</si>
  <si>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</si>
  <si>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</si>
  <si>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</si>
  <si>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</si>
  <si>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</si>
  <si>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</si>
  <si>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</si>
  <si>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</si>
  <si>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</si>
  <si>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</si>
  <si>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</si>
  <si>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</si>
  <si>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</si>
  <si>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</si>
  <si>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</si>
  <si>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</si>
  <si>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</si>
  <si>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</si>
  <si>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</si>
  <si>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</si>
  <si>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</si>
  <si>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</si>
  <si>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</si>
  <si>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</si>
  <si>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</si>
  <si>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</si>
  <si>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</si>
  <si>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</si>
  <si>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</si>
  <si>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</si>
  <si>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</si>
  <si>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</si>
  <si>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</si>
  <si>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</si>
  <si>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</si>
  <si>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</si>
  <si>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</si>
  <si>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</si>
  <si>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</si>
  <si>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</si>
  <si>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</si>
  <si>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</si>
  <si>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</si>
  <si>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</si>
  <si>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</si>
  <si>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</si>
  <si>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</si>
  <si>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</si>
  <si>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</si>
  <si>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</si>
  <si>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</si>
  <si>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</si>
  <si>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</si>
  <si>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</si>
  <si>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</si>
  <si>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</si>
  <si>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</si>
  <si>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</si>
  <si>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</si>
  <si>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</si>
  <si>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</si>
  <si>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</si>
  <si>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</si>
  <si>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</si>
  <si>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</si>
  <si>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</si>
  <si>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</si>
  <si>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</si>
  <si>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</si>
  <si>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</si>
  <si>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</si>
  <si>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</si>
  <si>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</si>
  <si>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</si>
  <si>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</si>
  <si>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</si>
  <si>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</si>
  <si>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</si>
  <si>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</si>
  <si>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</si>
  <si>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</si>
  <si>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</si>
  <si>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</si>
  <si>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</si>
  <si>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</si>
  <si>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</si>
  <si>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</si>
  <si>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</si>
  <si>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</si>
  <si>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</si>
  <si>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</si>
  <si>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</si>
  <si>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</si>
  <si>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</si>
  <si>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</si>
  <si>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</si>
  <si>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</si>
  <si>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</si>
  <si>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</si>
  <si>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</si>
  <si>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</si>
  <si>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</si>
  <si>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</si>
  <si>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</si>
  <si>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</si>
  <si>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</si>
  <si>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</si>
  <si>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</si>
  <si>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</si>
  <si>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</si>
  <si>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</si>
  <si>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</si>
  <si>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</si>
  <si>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</si>
  <si>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</si>
  <si>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</si>
  <si>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</si>
  <si>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</si>
  <si>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</si>
  <si>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</si>
  <si>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</si>
  <si>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</si>
  <si>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</si>
  <si>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</si>
  <si>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</si>
  <si>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</si>
  <si>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</si>
  <si>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</si>
  <si>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</si>
  <si>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</si>
  <si>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</si>
  <si>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</si>
  <si>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</si>
  <si>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</si>
  <si>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</si>
  <si>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</si>
  <si>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</si>
  <si>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</si>
  <si>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</si>
  <si>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</si>
  <si>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</si>
  <si>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</si>
  <si>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</si>
  <si>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</si>
  <si>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</si>
  <si>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</si>
  <si>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</si>
  <si>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</si>
  <si>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</si>
  <si>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</si>
  <si>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</si>
  <si>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</si>
  <si>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</si>
  <si>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</si>
  <si>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</si>
  <si>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</si>
  <si>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</si>
  <si>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</si>
  <si>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</si>
  <si>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</si>
  <si>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</si>
  <si>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</si>
  <si>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</si>
  <si>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</si>
  <si>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</si>
  <si>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</si>
  <si>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</si>
  <si>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</si>
  <si>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</si>
  <si>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</si>
  <si>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</si>
  <si>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</si>
  <si>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</si>
  <si>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</si>
  <si>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</si>
  <si>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</si>
  <si>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</si>
  <si>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</si>
  <si>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</si>
  <si>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</si>
  <si>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</si>
  <si>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</si>
  <si>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</si>
  <si>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</si>
  <si>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</si>
  <si>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</si>
  <si>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</si>
  <si>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</si>
  <si>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</si>
  <si>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</si>
  <si>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</si>
  <si>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</si>
  <si>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</si>
  <si>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</si>
  <si>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</si>
  <si>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</si>
  <si>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</si>
  <si>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</si>
  <si>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</si>
  <si>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</si>
  <si>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</si>
  <si>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</si>
  <si>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</si>
  <si>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</si>
  <si>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</si>
  <si>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</si>
  <si>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</si>
  <si>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</si>
  <si>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</si>
  <si>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</si>
  <si>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</si>
  <si>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</si>
  <si>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</si>
  <si>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</si>
  <si>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</si>
  <si>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</si>
  <si>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</si>
  <si>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</si>
  <si>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</si>
  <si>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</si>
  <si>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</si>
  <si>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</si>
  <si>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</si>
  <si>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</si>
  <si>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</si>
  <si>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</si>
  <si>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</si>
  <si>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</si>
  <si>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</si>
  <si>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</si>
  <si>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</si>
  <si>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</si>
  <si>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</si>
  <si>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</si>
  <si>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</si>
  <si>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</si>
  <si>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</si>
  <si>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</si>
  <si>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</si>
  <si>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</si>
  <si>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</si>
  <si>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</si>
  <si>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</si>
  <si>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</si>
  <si>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</si>
  <si>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</si>
  <si>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</si>
  <si>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</si>
  <si>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</si>
  <si>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</si>
  <si>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</si>
  <si>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</si>
  <si>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</si>
  <si>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</si>
  <si>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</si>
  <si>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</si>
  <si>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</si>
  <si>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</si>
  <si>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</si>
  <si>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</si>
  <si>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</si>
  <si>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</si>
  <si>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</si>
  <si>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</si>
  <si>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</si>
  <si>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</si>
  <si>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</si>
  <si>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</si>
  <si>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</si>
  <si>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</si>
  <si>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</si>
  <si>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</si>
  <si>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</si>
  <si>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</si>
  <si>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</si>
  <si>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</si>
  <si>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</si>
  <si>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</si>
  <si>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</si>
  <si>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</si>
  <si>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</si>
  <si>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</si>
  <si>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</si>
  <si>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</si>
  <si>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</si>
  <si>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</si>
  <si>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</si>
  <si>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</si>
  <si>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</si>
  <si>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</si>
  <si>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</si>
  <si>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</si>
  <si>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</si>
  <si>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</si>
  <si>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</si>
  <si>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</si>
  <si>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</si>
  <si>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</si>
  <si>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</si>
  <si>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</si>
  <si>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</si>
  <si>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</si>
  <si>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</si>
  <si>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</si>
  <si>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</si>
  <si>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</si>
  <si>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</si>
  <si>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</si>
  <si>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</si>
  <si>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</si>
  <si>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</si>
  <si>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</si>
  <si>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</si>
  <si>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</si>
  <si>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</si>
  <si>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</si>
  <si>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</si>
  <si>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</si>
  <si>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</si>
  <si>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</si>
  <si>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</si>
  <si>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</si>
  <si>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</si>
  <si>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</si>
  <si>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</si>
  <si>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</si>
  <si>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</si>
  <si>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</si>
  <si>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</si>
  <si>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</si>
  <si>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</si>
  <si>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</si>
  <si>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</si>
  <si>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</si>
  <si>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</si>
  <si>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</si>
  <si>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</si>
  <si>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</si>
  <si>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</si>
  <si>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</si>
  <si>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</si>
  <si>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</si>
  <si>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</si>
  <si>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</si>
  <si>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</si>
  <si>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</si>
  <si>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</si>
  <si>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</si>
  <si>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</si>
  <si>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</si>
  <si>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</si>
  <si>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</si>
  <si>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</si>
  <si>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</si>
  <si>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</si>
  <si>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</si>
  <si>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</si>
  <si>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</si>
  <si>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</si>
  <si>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</si>
  <si>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</si>
  <si>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</si>
  <si>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</si>
  <si>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</si>
  <si>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</si>
  <si>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</si>
  <si>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</si>
  <si>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</si>
  <si>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</si>
  <si>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</si>
  <si>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</si>
  <si>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</si>
  <si>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</si>
  <si>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</si>
  <si>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</si>
  <si>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</si>
  <si>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</si>
  <si>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</si>
  <si>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</si>
  <si>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</si>
  <si>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</si>
  <si>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</si>
  <si>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</si>
  <si>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</si>
  <si>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</si>
  <si>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</si>
  <si>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</si>
  <si>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</si>
  <si>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</si>
  <si>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</si>
  <si>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</si>
  <si>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</si>
  <si>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</si>
  <si>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</si>
  <si>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</si>
  <si>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</si>
  <si>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</si>
  <si>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</si>
  <si>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</si>
  <si>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</si>
  <si>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</si>
  <si>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</si>
  <si>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</si>
  <si>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</si>
  <si>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</si>
  <si>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</si>
  <si>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</si>
  <si>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</si>
  <si>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</si>
  <si>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</si>
  <si>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</si>
  <si>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</si>
  <si>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</si>
  <si>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</si>
  <si>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</si>
  <si>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</si>
  <si>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</si>
  <si>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</si>
  <si>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</si>
  <si>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</si>
  <si>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</si>
  <si>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</si>
  <si>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</si>
  <si>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</si>
  <si>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</si>
  <si>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</si>
  <si>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</si>
  <si>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</si>
  <si>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</si>
  <si>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</si>
  <si>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</si>
  <si>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</si>
  <si>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</si>
  <si>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</si>
  <si>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</si>
  <si>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</si>
  <si>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</si>
  <si>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</si>
  <si>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</si>
  <si>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</si>
  <si>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</si>
  <si>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</si>
  <si>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</si>
  <si>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</si>
  <si>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</si>
  <si>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</si>
  <si>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</si>
  <si>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</si>
  <si>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</si>
  <si>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</si>
  <si>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</si>
  <si>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</si>
  <si>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</si>
  <si>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</si>
  <si>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</si>
  <si>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</si>
  <si>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</si>
  <si>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</si>
  <si>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</si>
  <si>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</si>
  <si>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</si>
  <si>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</si>
  <si>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</si>
  <si>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</si>
  <si>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</si>
  <si>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</si>
  <si>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</si>
  <si>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</si>
  <si>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</si>
  <si>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</si>
  <si>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</si>
  <si>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</si>
  <si>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</si>
  <si>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</si>
  <si>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</si>
  <si>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</si>
  <si>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</si>
  <si>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</si>
  <si>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</si>
  <si>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</si>
  <si>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</si>
  <si>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</si>
  <si>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</si>
  <si>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</si>
  <si>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</si>
  <si>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</si>
  <si>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</si>
  <si>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</si>
  <si>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</si>
  <si>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</si>
  <si>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</si>
  <si>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</si>
  <si>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</si>
  <si>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</si>
  <si>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</si>
  <si>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</si>
  <si>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</si>
  <si>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</si>
  <si>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</si>
  <si>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</si>
  <si>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</si>
  <si>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</si>
  <si>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</si>
  <si>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</si>
  <si>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</si>
  <si>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</si>
  <si>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</si>
  <si>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</si>
  <si>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</si>
  <si>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</si>
  <si>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</si>
  <si>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</si>
  <si>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</si>
  <si>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</si>
  <si>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</si>
  <si>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</si>
  <si>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</si>
  <si>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</si>
  <si>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</si>
  <si>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</si>
  <si>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</si>
  <si>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</si>
  <si>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</si>
  <si>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</si>
  <si>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</si>
  <si>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</si>
  <si>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</si>
  <si>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</si>
  <si>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</si>
  <si>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</si>
  <si>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</si>
  <si>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</si>
  <si>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</si>
  <si>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</si>
  <si>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</si>
  <si>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</si>
  <si>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</si>
  <si>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</si>
  <si>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</si>
  <si>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</si>
  <si>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</si>
  <si>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</si>
  <si>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</si>
  <si>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</si>
  <si>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</si>
  <si>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</si>
  <si>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</si>
  <si>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</si>
  <si>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</si>
  <si>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</si>
  <si>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</si>
  <si>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</si>
  <si>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</si>
  <si>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</si>
  <si>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</si>
  <si>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</si>
  <si>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</si>
  <si>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</si>
  <si>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</si>
  <si>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</si>
  <si>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</si>
  <si>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</si>
  <si>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</si>
  <si>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</si>
  <si>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</si>
  <si>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</si>
  <si>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</si>
  <si>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</si>
  <si>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</si>
  <si>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</si>
  <si>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</si>
  <si>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</si>
  <si>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</si>
  <si>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</si>
  <si>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</si>
  <si>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</si>
  <si>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</si>
  <si>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</si>
  <si>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</si>
  <si>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</si>
  <si>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</si>
  <si>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</si>
  <si>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</si>
  <si>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</si>
  <si>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</si>
  <si>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</si>
  <si>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</si>
  <si>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</si>
  <si>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</si>
  <si>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</si>
  <si>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</si>
  <si>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</si>
  <si>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</si>
  <si>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</si>
  <si>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</si>
  <si>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</si>
  <si>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</si>
  <si>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</si>
  <si>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</si>
  <si>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</si>
  <si>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</si>
  <si>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</si>
  <si>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</si>
  <si>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</si>
  <si>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</si>
  <si>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</si>
  <si>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</si>
  <si>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</si>
  <si>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</si>
  <si>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</si>
  <si>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</si>
  <si>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</si>
  <si>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</si>
  <si>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</si>
  <si>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</si>
  <si>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</si>
  <si>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</si>
  <si>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</si>
  <si>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</si>
  <si>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</si>
  <si>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</si>
  <si>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</si>
  <si>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</si>
  <si>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</si>
  <si>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</si>
  <si>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</si>
  <si>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</si>
  <si>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</si>
  <si>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</si>
  <si>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</si>
  <si>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</si>
  <si>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</si>
  <si>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</si>
  <si>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</si>
  <si>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</si>
  <si>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</si>
  <si>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</si>
  <si>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</si>
  <si>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</si>
  <si>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</si>
  <si>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</si>
  <si>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</si>
  <si>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</si>
  <si>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</si>
  <si>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</si>
  <si>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</si>
  <si>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</si>
  <si>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</si>
  <si>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</si>
  <si>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</si>
  <si>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</si>
  <si>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</si>
  <si>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</si>
  <si>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</si>
  <si>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</si>
  <si>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</si>
  <si>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</si>
  <si>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</si>
  <si>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</si>
  <si>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</si>
  <si>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</si>
  <si>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</si>
  <si>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</si>
  <si>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</si>
  <si>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</si>
  <si>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</si>
  <si>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</si>
  <si>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</si>
  <si>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</si>
  <si>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</si>
  <si>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</si>
  <si>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</si>
  <si>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</si>
  <si>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</si>
  <si>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</si>
  <si>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</si>
  <si>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</si>
  <si>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</si>
  <si>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</si>
  <si>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</si>
  <si>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</si>
  <si>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</si>
  <si>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</si>
  <si>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</si>
  <si>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</si>
  <si>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</si>
  <si>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</si>
  <si>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</si>
  <si>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</si>
  <si>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</si>
  <si>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</si>
  <si>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</si>
  <si>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</si>
  <si>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</si>
  <si>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</si>
  <si>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</si>
  <si>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</si>
  <si>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</si>
  <si>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</si>
  <si>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</si>
  <si>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</si>
  <si>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</si>
  <si>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</si>
  <si>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</si>
  <si>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</si>
  <si>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</si>
  <si>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</si>
  <si>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</si>
  <si>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</si>
  <si>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</si>
  <si>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</si>
  <si>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</si>
  <si>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</si>
  <si>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</si>
  <si>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</si>
  <si>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</si>
  <si>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</si>
  <si>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</si>
  <si>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</si>
  <si>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</si>
  <si>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</si>
  <si>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</si>
  <si>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</si>
  <si>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</si>
  <si>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</si>
  <si>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</si>
  <si>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</si>
  <si>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</si>
  <si>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</si>
  <si>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</si>
  <si>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</si>
  <si>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</si>
  <si>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</si>
  <si>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</si>
  <si>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</si>
  <si>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</si>
  <si>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</si>
  <si>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</si>
  <si>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</si>
  <si>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</si>
  <si>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</si>
  <si>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</si>
  <si>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</si>
  <si>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</si>
  <si>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</si>
  <si>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</si>
  <si>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</si>
  <si>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</si>
  <si>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</si>
  <si>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</si>
  <si>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</si>
  <si>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</si>
  <si>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</si>
  <si>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</si>
  <si>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</si>
  <si>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</si>
  <si>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</si>
  <si>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</si>
  <si>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</si>
  <si>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</si>
  <si>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</si>
  <si>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</si>
  <si>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</si>
  <si>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</si>
  <si>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</si>
  <si>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</si>
  <si>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</si>
  <si>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</si>
  <si>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</si>
  <si>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</si>
  <si>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</si>
  <si>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</si>
  <si>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</si>
  <si>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</si>
  <si>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</si>
  <si>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</si>
  <si>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</si>
  <si>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</si>
  <si>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</si>
  <si>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</si>
  <si>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</si>
  <si>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</si>
  <si>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</si>
  <si>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</si>
  <si>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</si>
  <si>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</si>
  <si>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</si>
  <si>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</si>
  <si>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</si>
  <si>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</si>
  <si>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</si>
  <si>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</si>
  <si>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</si>
  <si>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</si>
  <si>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</si>
  <si>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</si>
  <si>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</si>
  <si>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</si>
  <si>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</si>
  <si>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</si>
  <si>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</si>
  <si>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</si>
  <si>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</si>
  <si>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</si>
  <si>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</si>
  <si>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</si>
  <si>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</si>
  <si>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</si>
  <si>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</si>
  <si>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</si>
  <si>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</si>
  <si>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</si>
  <si>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</si>
  <si>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</si>
  <si>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</si>
  <si>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</si>
  <si>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</si>
  <si>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</si>
  <si>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</si>
  <si>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</si>
  <si>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</si>
  <si>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</si>
  <si>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</si>
  <si>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</si>
  <si>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</si>
  <si>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</si>
  <si>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</si>
  <si>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</si>
  <si>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</si>
  <si>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</si>
  <si>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</si>
  <si>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</si>
  <si>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</si>
  <si>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</si>
  <si>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</si>
  <si>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</si>
  <si>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</si>
  <si>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</si>
  <si>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</si>
  <si>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</si>
  <si>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</si>
  <si>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</si>
  <si>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</si>
  <si>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</si>
  <si>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</si>
  <si>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</si>
  <si>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</si>
  <si>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</si>
  <si>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</si>
  <si>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</si>
  <si>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</si>
  <si>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</si>
  <si>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</si>
  <si>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</si>
  <si>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</si>
  <si>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</si>
  <si>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</si>
  <si>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</si>
  <si>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</si>
  <si>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</si>
  <si>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</si>
  <si>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</si>
  <si>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</si>
  <si>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</si>
  <si>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</si>
  <si>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</si>
  <si>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</si>
  <si>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</si>
  <si>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</si>
  <si>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</si>
  <si>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</si>
  <si>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</si>
  <si>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</si>
  <si>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</si>
  <si>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</si>
  <si>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</si>
  <si>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</si>
  <si>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</si>
  <si>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</si>
  <si>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</si>
  <si>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</si>
  <si>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</si>
  <si>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</si>
  <si>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</si>
  <si>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</si>
  <si>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</si>
  <si>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</si>
  <si>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</si>
  <si>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</si>
  <si>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</si>
  <si>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</si>
  <si>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</si>
  <si>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</si>
  <si>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</si>
  <si>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</si>
  <si>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</si>
  <si>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</si>
  <si>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</si>
  <si>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</si>
  <si>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</si>
  <si>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</si>
  <si>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</si>
  <si>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</si>
  <si>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</si>
  <si>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</si>
  <si>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</si>
  <si>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</si>
  <si>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</si>
  <si>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</si>
  <si>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</si>
  <si>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</si>
  <si>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</si>
  <si>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</si>
  <si>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</si>
  <si>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</si>
  <si>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</si>
  <si>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</si>
  <si>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</si>
  <si>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</si>
  <si>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</si>
  <si>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</si>
  <si>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</si>
  <si>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</si>
  <si>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</si>
  <si>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</si>
  <si>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</si>
  <si>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</si>
  <si>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</si>
  <si>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</si>
  <si>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</si>
  <si>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</si>
  <si>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</si>
  <si>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</si>
  <si>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</si>
  <si>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</si>
  <si>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</si>
  <si>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</si>
  <si>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</si>
  <si>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</si>
  <si>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</si>
  <si>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</si>
  <si>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</si>
  <si>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</si>
  <si>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</si>
  <si>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</si>
  <si>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</si>
  <si>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</si>
  <si>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</si>
  <si>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</si>
  <si>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</si>
  <si>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</si>
  <si>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</si>
  <si>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</si>
  <si>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</si>
  <si>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</si>
  <si>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</si>
  <si>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</si>
  <si>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</si>
  <si>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</si>
  <si>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</si>
  <si>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</si>
  <si>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</si>
  <si>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</si>
  <si>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</si>
  <si>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</si>
  <si>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</si>
  <si>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</si>
  <si>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</si>
  <si>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</si>
  <si>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</si>
  <si>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</si>
  <si>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</si>
  <si>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</si>
  <si>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</si>
  <si>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</si>
  <si>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</si>
  <si>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</si>
  <si>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</si>
  <si>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</si>
  <si>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</si>
  <si>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</si>
  <si>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</si>
  <si>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</si>
  <si>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</si>
  <si>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</si>
  <si>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</si>
  <si>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</si>
  <si>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</si>
  <si>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</si>
  <si>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</si>
  <si>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</si>
  <si>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</si>
  <si>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</si>
  <si>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</si>
  <si>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</si>
  <si>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</si>
  <si>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</si>
  <si>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</si>
  <si>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</si>
  <si>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</si>
  <si>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</si>
  <si>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</si>
  <si>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</si>
  <si>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</si>
  <si>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</si>
  <si>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</si>
  <si>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</si>
  <si>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</si>
  <si>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</si>
  <si>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</si>
  <si>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</si>
  <si>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</si>
  <si>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</si>
  <si>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</si>
  <si>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</si>
  <si>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</si>
  <si>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</si>
  <si>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</si>
  <si>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</si>
  <si>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</si>
  <si>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</si>
  <si>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</si>
  <si>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</si>
  <si>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</si>
  <si>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</si>
  <si>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</si>
  <si>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</si>
  <si>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</si>
  <si>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</si>
  <si>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</si>
  <si>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</si>
  <si>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</si>
  <si>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</si>
  <si>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</si>
  <si>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</si>
  <si>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</si>
  <si>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</si>
  <si>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</si>
  <si>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</si>
  <si>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</si>
  <si>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</si>
  <si>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</si>
  <si>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</si>
  <si>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</si>
  <si>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</si>
  <si>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</si>
  <si>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</si>
  <si>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</si>
  <si>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</si>
  <si>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</si>
  <si>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</si>
  <si>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</si>
  <si>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</si>
  <si>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</si>
  <si>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</si>
  <si>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</si>
  <si>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</si>
  <si>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</si>
  <si>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</si>
  <si>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</si>
  <si>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</si>
  <si>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</si>
  <si>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</si>
  <si>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</si>
  <si>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</si>
  <si>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</si>
  <si>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</si>
  <si>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</si>
  <si>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</si>
  <si>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</si>
  <si>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</si>
  <si>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</si>
  <si>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</si>
  <si>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</si>
  <si>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</si>
  <si>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</si>
  <si>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</si>
  <si>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</si>
  <si>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</si>
  <si>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</si>
  <si>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</si>
  <si>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</si>
  <si>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</si>
  <si>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</si>
  <si>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</si>
  <si>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</si>
  <si>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</si>
  <si>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</si>
  <si>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</si>
  <si>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</si>
  <si>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</si>
  <si>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</si>
  <si>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</si>
  <si>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</si>
  <si>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</si>
  <si>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</si>
  <si>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</si>
  <si>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</si>
  <si>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</si>
  <si>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</si>
  <si>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</si>
  <si>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</si>
  <si>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</si>
  <si>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</si>
  <si>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</si>
  <si>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</si>
  <si>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</si>
  <si>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</si>
  <si>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</si>
  <si>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</si>
  <si>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</si>
  <si>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</si>
  <si>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</si>
  <si>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</si>
  <si>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</si>
  <si>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</si>
  <si>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</si>
  <si>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</si>
  <si>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</si>
  <si>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</si>
  <si>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</si>
  <si>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</si>
  <si>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</si>
  <si>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</si>
  <si>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</si>
  <si>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</si>
  <si>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</si>
  <si>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</si>
  <si>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</si>
  <si>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</si>
  <si>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</si>
  <si>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</si>
  <si>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</si>
  <si>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</si>
  <si>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</si>
  <si>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</si>
  <si>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</si>
  <si>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</si>
  <si>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</si>
  <si>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</si>
  <si>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</si>
  <si>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</si>
  <si>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</si>
  <si>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</si>
  <si>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</si>
  <si>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</si>
  <si>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</si>
  <si>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</si>
  <si>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</si>
  <si>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</si>
  <si>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</si>
  <si>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</si>
  <si>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</si>
  <si>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</si>
  <si>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</si>
  <si>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</si>
  <si>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</si>
  <si>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</si>
  <si>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</si>
  <si>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</si>
  <si>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</si>
  <si>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</si>
  <si>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</si>
  <si>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</si>
  <si>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</si>
  <si>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</si>
  <si>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</si>
  <si>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</si>
  <si>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</si>
  <si>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</si>
  <si>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</si>
  <si>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</si>
  <si>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</si>
  <si>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</si>
  <si>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</si>
  <si>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</si>
  <si>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</si>
  <si>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</si>
  <si>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</si>
  <si>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</si>
  <si>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</si>
  <si>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</si>
  <si>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</si>
  <si>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</si>
  <si>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</si>
  <si>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</si>
  <si>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</si>
  <si>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</si>
  <si>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</si>
  <si>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</si>
  <si>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</si>
  <si>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</si>
  <si>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</si>
  <si>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</si>
  <si>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</si>
  <si>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</si>
  <si>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</si>
  <si>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</si>
  <si>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</si>
  <si>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</si>
  <si>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</si>
  <si>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</si>
  <si>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</si>
  <si>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</si>
  <si>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</si>
  <si>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</si>
  <si>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</si>
  <si>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</si>
  <si>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</si>
  <si>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</si>
  <si>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</si>
  <si>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</si>
  <si>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</si>
  <si>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</si>
  <si>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</si>
  <si>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</si>
  <si>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</si>
  <si>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</si>
  <si>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</si>
  <si>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</si>
  <si>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</si>
  <si>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</si>
  <si>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</si>
  <si>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</si>
  <si>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</si>
  <si>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</si>
  <si>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</si>
  <si>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</si>
  <si>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</si>
  <si>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</si>
  <si>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</si>
  <si>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</si>
  <si>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</si>
  <si>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</si>
  <si>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</si>
  <si>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</si>
  <si>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</si>
  <si>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</si>
  <si>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</si>
  <si>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</si>
  <si>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</si>
  <si>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</si>
  <si>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</si>
  <si>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</si>
  <si>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</si>
  <si>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</si>
  <si>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</si>
  <si>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</si>
  <si>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</si>
  <si>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</si>
  <si>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</si>
  <si>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</si>
  <si>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</si>
  <si>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</si>
  <si>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</si>
  <si>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</si>
  <si>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</si>
  <si>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</si>
  <si>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</si>
  <si>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</si>
  <si>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</si>
  <si>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</si>
  <si>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</si>
  <si>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</si>
  <si>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</si>
  <si>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</si>
  <si>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</si>
  <si>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</si>
  <si>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</si>
  <si>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</si>
  <si>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</si>
  <si>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</si>
  <si>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</si>
  <si>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</si>
  <si>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</si>
  <si>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</si>
  <si>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</si>
  <si>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</si>
  <si>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</si>
  <si>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</si>
  <si>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</si>
  <si>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</si>
  <si>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</si>
  <si>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</si>
  <si>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</si>
  <si>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</si>
  <si>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</si>
  <si>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</si>
  <si>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</si>
  <si>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</si>
  <si>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</si>
  <si>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</si>
  <si>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</si>
  <si>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</si>
  <si>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</si>
  <si>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</si>
  <si>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</si>
  <si>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</si>
  <si>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</si>
  <si>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</si>
  <si>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</si>
  <si>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</si>
  <si>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</si>
  <si>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</si>
  <si>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</si>
  <si>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</si>
  <si>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</si>
  <si>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</si>
  <si>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</si>
  <si>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</si>
  <si>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</si>
  <si>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</si>
  <si>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</si>
  <si>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</si>
  <si>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</si>
  <si>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</si>
  <si>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</si>
  <si>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</si>
  <si>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</si>
  <si>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</si>
  <si>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</si>
  <si>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</si>
  <si>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</si>
  <si>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</si>
  <si>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</si>
  <si>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</si>
  <si>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</si>
  <si>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</si>
  <si>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</si>
  <si>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</si>
  <si>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</si>
  <si>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</si>
  <si>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</si>
  <si>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</si>
  <si>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</si>
  <si>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</si>
  <si>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</si>
  <si>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</si>
  <si>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</si>
  <si>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</si>
  <si>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</si>
  <si>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</si>
  <si>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</si>
  <si>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</si>
  <si>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</si>
  <si>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</si>
  <si>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</si>
  <si>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</si>
  <si>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</si>
  <si>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</si>
  <si>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</si>
  <si>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</si>
  <si>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</si>
  <si>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</si>
  <si>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</si>
  <si>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</si>
  <si>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</si>
  <si>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</si>
  <si>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</si>
  <si>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</si>
  <si>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</si>
  <si>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</si>
  <si>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</si>
  <si>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</si>
  <si>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</si>
  <si>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</si>
  <si>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</si>
  <si>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</si>
  <si>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</si>
  <si>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</si>
  <si>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</si>
  <si>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</si>
  <si>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</si>
  <si>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</si>
  <si>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</si>
  <si>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</si>
  <si>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</si>
  <si>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</si>
  <si>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</si>
  <si>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</si>
  <si>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</si>
  <si>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</si>
  <si>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</si>
  <si>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</si>
  <si>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</si>
  <si>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</si>
  <si>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</si>
  <si>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</si>
  <si>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</si>
  <si>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</si>
  <si>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</si>
  <si>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</si>
  <si>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</si>
  <si>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</si>
  <si>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</si>
  <si>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</si>
  <si>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</si>
  <si>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</si>
  <si>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</si>
  <si>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</si>
  <si>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</si>
  <si>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</si>
  <si>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</si>
  <si>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</si>
  <si>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</si>
  <si>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</si>
  <si>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</si>
  <si>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</si>
  <si>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</si>
  <si>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</si>
  <si>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</si>
  <si>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</si>
  <si>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</si>
  <si>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</si>
  <si>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</si>
  <si>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</si>
  <si>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</si>
  <si>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</si>
  <si>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</si>
  <si>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</si>
  <si>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</si>
  <si>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</si>
  <si>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</si>
  <si>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</si>
  <si>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</si>
  <si>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</si>
  <si>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</si>
  <si>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</si>
  <si>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</si>
  <si>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</si>
  <si>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</si>
  <si>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</si>
  <si>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</si>
  <si>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</si>
  <si>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</si>
  <si>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</si>
  <si>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</si>
  <si>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</si>
  <si>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</si>
  <si>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</si>
  <si>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</si>
  <si>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</si>
  <si>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</si>
  <si>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</si>
  <si>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</si>
  <si>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</si>
  <si>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</si>
  <si>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</si>
  <si>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</si>
  <si>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</si>
  <si>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</si>
  <si>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</si>
  <si>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</si>
  <si>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</si>
  <si>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</si>
  <si>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</si>
  <si>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</si>
  <si>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</si>
  <si>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</si>
  <si>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</si>
  <si>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</si>
  <si>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</si>
  <si>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</si>
  <si>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</si>
  <si>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</si>
  <si>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</si>
  <si>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</si>
  <si>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</si>
  <si>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</si>
  <si>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</si>
  <si>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</si>
  <si>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</si>
  <si>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</si>
  <si>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</si>
  <si>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</si>
  <si>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</si>
  <si>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</si>
  <si>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</si>
  <si>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</si>
  <si>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</si>
  <si>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</si>
  <si>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</si>
  <si>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</si>
  <si>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</si>
  <si>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</si>
  <si>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</si>
  <si>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</si>
  <si>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</si>
  <si>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</si>
  <si>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</si>
  <si>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</si>
  <si>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</si>
  <si>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</si>
  <si>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</si>
  <si>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</si>
  <si>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</si>
  <si>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</si>
  <si>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</si>
  <si>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</si>
  <si>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</si>
  <si>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</si>
  <si>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</si>
  <si>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</si>
  <si>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</si>
  <si>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</si>
  <si>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</si>
  <si>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</si>
  <si>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</si>
  <si>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</si>
  <si>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</si>
  <si>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</si>
  <si>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</si>
  <si>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</si>
  <si>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</si>
  <si>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</si>
  <si>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</si>
  <si>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</si>
  <si>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</si>
  <si>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</si>
  <si>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</si>
  <si>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</si>
  <si>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</si>
  <si>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</si>
  <si>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</si>
  <si>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</si>
  <si>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</si>
  <si>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</si>
  <si>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</si>
  <si>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</si>
  <si>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</si>
  <si>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</si>
  <si>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</si>
  <si>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</si>
  <si>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</si>
  <si>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</si>
  <si>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</si>
  <si>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</si>
  <si>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</si>
  <si>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</si>
  <si>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</si>
  <si>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</si>
  <si>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</si>
  <si>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</si>
  <si>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</si>
  <si>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</si>
  <si>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</si>
  <si>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</si>
  <si>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</si>
  <si>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</si>
  <si>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</si>
  <si>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</si>
  <si>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</si>
  <si>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</si>
  <si>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</si>
  <si>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</si>
  <si>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</si>
  <si>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</si>
  <si>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</si>
  <si>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</si>
  <si>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</si>
  <si>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</si>
  <si>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</si>
  <si>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</si>
  <si>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</si>
  <si>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</si>
  <si>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</si>
  <si>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</si>
  <si>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</si>
  <si>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</si>
  <si>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</si>
  <si>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</si>
  <si>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</si>
  <si>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</si>
  <si>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</si>
  <si>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</si>
  <si>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</si>
  <si>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</si>
  <si>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</si>
  <si>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</si>
  <si>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</si>
  <si>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</si>
  <si>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</si>
  <si>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</si>
  <si>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</si>
  <si>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</si>
  <si>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</si>
  <si>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</si>
  <si>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</si>
  <si>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</si>
  <si>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</si>
  <si>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</si>
  <si>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</si>
  <si>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</si>
  <si>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</si>
  <si>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</si>
  <si>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</si>
  <si>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</si>
  <si>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</si>
  <si>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</si>
  <si>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</si>
  <si>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</si>
  <si>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</si>
  <si>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</si>
  <si>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</si>
  <si>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</si>
  <si>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</si>
  <si>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</si>
  <si>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</si>
  <si>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</si>
  <si>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</si>
  <si>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</si>
  <si>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</si>
  <si>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</si>
  <si>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</si>
  <si>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</si>
  <si>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</si>
  <si>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</si>
  <si>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</si>
  <si>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</si>
  <si>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</si>
  <si>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</si>
  <si>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</si>
  <si>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</si>
  <si>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</si>
  <si>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</si>
  <si>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</si>
  <si>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</si>
  <si>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</si>
  <si>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</si>
  <si>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</si>
  <si>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</si>
  <si>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</si>
  <si>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</si>
  <si>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</si>
  <si>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</si>
  <si>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</si>
  <si>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</si>
  <si>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</si>
  <si>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</si>
  <si>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</si>
  <si>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</si>
  <si>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</si>
  <si>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</si>
  <si>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</si>
  <si>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</si>
  <si>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</si>
  <si>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</si>
  <si>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</si>
  <si>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</si>
  <si>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</si>
  <si>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</si>
  <si>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</si>
  <si>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</si>
  <si>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</si>
  <si>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</si>
  <si>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</si>
  <si>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</si>
  <si>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</si>
  <si>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</si>
  <si>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</si>
  <si>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</si>
  <si>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</si>
  <si>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</si>
  <si>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</si>
  <si>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</si>
  <si>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</si>
  <si>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</si>
  <si>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</si>
  <si>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</si>
  <si>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</si>
  <si>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</si>
  <si>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</si>
  <si>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</si>
  <si>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</si>
  <si>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</si>
  <si>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</si>
  <si>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</si>
  <si>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</si>
  <si>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</si>
  <si>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</si>
  <si>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</si>
  <si>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</si>
  <si>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</si>
  <si>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</si>
  <si>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</si>
  <si>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</si>
  <si>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</si>
  <si>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</si>
  <si>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</si>
  <si>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</si>
  <si>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</si>
  <si>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</si>
  <si>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</si>
  <si>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</si>
  <si>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</si>
  <si>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</si>
  <si>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</si>
  <si>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</si>
  <si>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</si>
  <si>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</si>
  <si>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</si>
  <si>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</si>
  <si>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</si>
  <si>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</si>
  <si>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</si>
  <si>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</si>
  <si>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</si>
  <si>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</si>
  <si>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</si>
  <si>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</si>
  <si>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</si>
  <si>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</si>
  <si>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</si>
  <si>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</si>
  <si>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</si>
  <si>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</si>
  <si>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</si>
  <si>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</si>
  <si>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</si>
  <si>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</si>
  <si>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</si>
  <si>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</si>
  <si>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</si>
  <si>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</si>
  <si>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</si>
  <si>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</si>
  <si>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</si>
  <si>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</si>
  <si>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</si>
  <si>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</si>
  <si>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</si>
  <si>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</si>
  <si>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</si>
  <si>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</si>
  <si>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</si>
  <si>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</si>
  <si>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</si>
  <si>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</si>
  <si>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</si>
  <si>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</si>
  <si>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</si>
  <si>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</si>
  <si>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</si>
  <si>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</si>
  <si>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</si>
  <si>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</si>
  <si>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</si>
  <si>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</si>
  <si>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</si>
  <si>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</si>
  <si>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</si>
  <si>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</si>
  <si>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</si>
  <si>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</si>
  <si>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</si>
  <si>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</si>
  <si>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</si>
  <si>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</si>
  <si>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</si>
  <si>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</si>
  <si>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</si>
  <si>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</si>
  <si>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</si>
  <si>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</si>
  <si>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</si>
  <si>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</si>
  <si>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</si>
  <si>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</si>
  <si>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</si>
  <si>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</si>
  <si>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</si>
  <si>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</si>
  <si>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</si>
  <si>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</si>
  <si>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</si>
  <si>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</si>
  <si>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</si>
  <si>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</si>
  <si>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</si>
  <si>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</si>
  <si>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</si>
  <si>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</si>
  <si>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</si>
  <si>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</si>
  <si>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</si>
  <si>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</si>
  <si>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</si>
  <si>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</si>
  <si>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</si>
  <si>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</si>
  <si>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</si>
  <si>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</si>
  <si>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</si>
  <si>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</si>
  <si>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</si>
  <si>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</si>
  <si>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</si>
  <si>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</si>
  <si>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</si>
  <si>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</si>
  <si>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</si>
  <si>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</si>
  <si>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</si>
  <si>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</si>
  <si>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</si>
  <si>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</si>
  <si>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</si>
  <si>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</si>
  <si>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</si>
  <si>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</si>
  <si>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</si>
  <si>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</si>
  <si>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</si>
  <si>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</si>
  <si>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</si>
  <si>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</si>
  <si>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</si>
  <si>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</si>
  <si>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</si>
  <si>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</si>
  <si>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</si>
  <si>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</si>
  <si>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</si>
  <si>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</si>
  <si>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</si>
  <si>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</si>
  <si>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</si>
  <si>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</si>
  <si>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</si>
  <si>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</si>
  <si>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</si>
  <si>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</si>
  <si>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</si>
  <si>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</si>
  <si>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</si>
  <si>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</si>
  <si>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</si>
  <si>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</si>
  <si>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</si>
  <si>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</si>
  <si>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</si>
  <si>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</si>
  <si>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</si>
  <si>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</si>
  <si>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</si>
  <si>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</si>
  <si>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</si>
  <si>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</si>
  <si>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</si>
  <si>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</si>
  <si>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</si>
  <si>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</si>
  <si>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</si>
  <si>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</si>
  <si>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</si>
  <si>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</si>
  <si>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</si>
  <si>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</si>
  <si>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</si>
  <si>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</si>
  <si>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</si>
  <si>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</si>
  <si>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</si>
  <si>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</si>
  <si>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</si>
  <si>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</si>
  <si>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</si>
  <si>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</si>
  <si>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</si>
  <si>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</si>
  <si>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</si>
  <si>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</si>
  <si>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</si>
  <si>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</si>
  <si>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</si>
  <si>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</si>
  <si>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</si>
  <si>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</si>
  <si>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</si>
  <si>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</si>
  <si>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</si>
  <si>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</si>
  <si>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</si>
  <si>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</si>
  <si>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</si>
  <si>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</si>
  <si>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</si>
  <si>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</si>
  <si>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</si>
  <si>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</si>
  <si>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</si>
  <si>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</si>
  <si>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</si>
  <si>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</si>
  <si>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</si>
  <si>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</si>
  <si>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</si>
  <si>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</si>
  <si>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</si>
  <si>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</si>
  <si>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</si>
  <si>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</si>
  <si>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</si>
  <si>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</si>
  <si>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</si>
  <si>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</si>
  <si>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</si>
  <si>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</si>
  <si>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</si>
  <si>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</si>
  <si>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</si>
  <si>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</si>
  <si>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</si>
  <si>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</si>
  <si>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</si>
  <si>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</si>
  <si>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</si>
  <si>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</si>
  <si>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</si>
  <si>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</si>
  <si>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</si>
  <si>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</si>
  <si>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</si>
  <si>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</si>
  <si>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</si>
  <si>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</si>
  <si>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</si>
  <si>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</si>
  <si>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</si>
  <si>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</si>
  <si>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</si>
  <si>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</si>
  <si>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</si>
  <si>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</si>
  <si>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</si>
  <si>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</si>
  <si>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</si>
  <si>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</si>
  <si>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</si>
  <si>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</si>
  <si>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</si>
  <si>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</si>
  <si>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</si>
  <si>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</si>
  <si>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</si>
  <si>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</si>
  <si>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</si>
  <si>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</si>
  <si>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</si>
  <si>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</si>
  <si>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</si>
  <si>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</si>
  <si>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</si>
  <si>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</si>
  <si>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</si>
  <si>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</si>
  <si>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</si>
  <si>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</si>
  <si>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</si>
  <si>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</si>
  <si>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</si>
  <si>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</si>
  <si>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</si>
  <si>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</si>
  <si>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</si>
  <si>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</si>
  <si>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</si>
  <si>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</si>
  <si>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</si>
  <si>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</si>
  <si>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</si>
  <si>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</si>
  <si>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</si>
  <si>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</si>
  <si>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</si>
  <si>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</si>
  <si>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</si>
  <si>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</si>
  <si>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</si>
  <si>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</si>
  <si>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</si>
  <si>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</si>
  <si>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</si>
  <si>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</si>
  <si>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</si>
  <si>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</si>
  <si>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</si>
  <si>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</si>
  <si>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</si>
  <si>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</si>
  <si>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</si>
  <si>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</si>
  <si>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</si>
  <si>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</si>
  <si>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</si>
  <si>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</si>
  <si>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</si>
  <si>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</si>
  <si>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</si>
  <si>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</si>
  <si>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</si>
  <si>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</si>
  <si>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</si>
  <si>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</si>
  <si>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</si>
  <si>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</si>
  <si>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</si>
  <si>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</si>
  <si>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</si>
  <si>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</si>
  <si>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</si>
  <si>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</si>
  <si>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</si>
  <si>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</si>
  <si>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</si>
  <si>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</si>
  <si>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</si>
  <si>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</si>
  <si>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</si>
  <si>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</si>
  <si>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</si>
  <si>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</si>
  <si>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</si>
  <si>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</si>
  <si>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</si>
  <si>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</si>
  <si>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</si>
  <si>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</si>
  <si>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</si>
  <si>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</si>
  <si>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</si>
  <si>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</si>
  <si>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</si>
  <si>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</si>
  <si>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</si>
  <si>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</si>
  <si>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</si>
  <si>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</si>
  <si>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</si>
  <si>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</si>
  <si>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</si>
  <si>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</si>
  <si>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</si>
  <si>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</si>
  <si>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</si>
  <si>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</si>
  <si>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</si>
  <si>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</si>
  <si>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</si>
  <si>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</si>
  <si>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</si>
  <si>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</si>
  <si>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</si>
  <si>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</si>
  <si>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</si>
  <si>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</si>
  <si>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</si>
  <si>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</si>
  <si>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</si>
  <si>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</si>
  <si>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</si>
  <si>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</si>
  <si>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</si>
  <si>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</si>
  <si>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</si>
  <si>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</si>
  <si>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</si>
  <si>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</si>
  <si>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</si>
  <si>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</si>
  <si>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</si>
  <si>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</si>
  <si>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</si>
  <si>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</si>
  <si>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</si>
  <si>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</si>
  <si>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</si>
  <si>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</si>
  <si>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</si>
  <si>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</si>
  <si>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</si>
  <si>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</si>
  <si>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</si>
  <si>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</si>
  <si>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</si>
  <si>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</si>
  <si>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</si>
  <si>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</si>
  <si>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</si>
  <si>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</si>
  <si>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</si>
  <si>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</si>
  <si>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</si>
  <si>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</si>
  <si>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</si>
  <si>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</si>
  <si>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</si>
  <si>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</si>
  <si>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</si>
  <si>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</si>
  <si>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</si>
  <si>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</si>
  <si>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</si>
  <si>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</si>
  <si>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</si>
  <si>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</si>
  <si>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</si>
  <si>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</si>
  <si>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</si>
  <si>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</si>
  <si>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</si>
  <si>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</si>
  <si>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</si>
  <si>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</si>
  <si>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</si>
  <si>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</si>
  <si>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</si>
  <si>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</si>
  <si>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</si>
  <si>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</si>
  <si>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</si>
  <si>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</si>
  <si>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</si>
  <si>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</si>
  <si>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</si>
  <si>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</si>
  <si>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</si>
  <si>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</si>
  <si>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</si>
  <si>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</si>
  <si>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</si>
  <si>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</si>
  <si>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</si>
  <si>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</si>
  <si>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</si>
  <si>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</si>
  <si>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</si>
  <si>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</si>
  <si>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</si>
  <si>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</si>
  <si>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</si>
  <si>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</si>
  <si>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</si>
  <si>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</si>
  <si>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</si>
  <si>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</si>
  <si>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</si>
  <si>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</si>
  <si>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</si>
  <si>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</si>
  <si>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</si>
  <si>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</si>
  <si>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</si>
  <si>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</si>
  <si>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</si>
  <si>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</si>
  <si>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</si>
  <si>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</si>
  <si>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</si>
  <si>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</si>
  <si>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</si>
  <si>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</si>
  <si>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</si>
  <si>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</si>
  <si>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</si>
  <si>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</si>
  <si>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</si>
  <si>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</si>
  <si>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</si>
  <si>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</si>
  <si>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</si>
  <si>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</si>
  <si>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</si>
  <si>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</si>
  <si>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</si>
  <si>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</si>
  <si>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</si>
  <si>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</si>
  <si>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</si>
  <si>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</si>
  <si>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</si>
  <si>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</si>
  <si>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</si>
  <si>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</si>
  <si>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</si>
  <si>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</si>
  <si>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</si>
  <si>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</si>
  <si>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</si>
  <si>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</si>
  <si>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</si>
  <si>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</si>
  <si>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</si>
  <si>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</si>
  <si>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</si>
  <si>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</si>
  <si>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</si>
  <si>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</si>
  <si>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</si>
  <si>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</si>
  <si>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</si>
  <si>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</si>
  <si>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</si>
  <si>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</si>
  <si>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</si>
  <si>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</si>
  <si>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</si>
  <si>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</si>
  <si>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</si>
  <si>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</si>
  <si>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</si>
  <si>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</si>
  <si>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</si>
  <si>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</si>
  <si>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</si>
  <si>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</si>
  <si>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</si>
  <si>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</si>
  <si>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</si>
  <si>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</si>
  <si>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</si>
  <si>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</si>
  <si>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</si>
  <si>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</si>
  <si>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</si>
  <si>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</si>
  <si>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</si>
  <si>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</si>
  <si>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</si>
  <si>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</si>
  <si>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</si>
  <si>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</si>
  <si>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</si>
  <si>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</si>
  <si>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</si>
  <si>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</si>
  <si>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</si>
  <si>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</si>
  <si>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</si>
  <si>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</si>
  <si>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</si>
  <si>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</si>
  <si>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</si>
  <si>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</si>
  <si>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</si>
  <si>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</si>
  <si>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</si>
  <si>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</si>
  <si>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</si>
  <si>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</si>
  <si>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</si>
  <si>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</si>
  <si>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</si>
  <si>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</si>
  <si>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</si>
  <si>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</si>
  <si>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</si>
  <si>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</si>
  <si>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</si>
  <si>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</si>
  <si>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</si>
  <si>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</si>
  <si>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</si>
  <si>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</si>
  <si>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</si>
  <si>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</si>
  <si>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</si>
  <si>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</si>
  <si>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</si>
  <si>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</si>
  <si>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</si>
  <si>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</si>
  <si>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</si>
  <si>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</si>
  <si>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</si>
  <si>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</si>
  <si>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</si>
  <si>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</si>
  <si>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</si>
  <si>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</si>
  <si>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</si>
  <si>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</si>
  <si>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</si>
  <si>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</si>
  <si>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</si>
  <si>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</si>
  <si>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</si>
  <si>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</si>
  <si>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</si>
  <si>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</si>
  <si>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</si>
  <si>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</si>
  <si>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</si>
  <si>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</si>
  <si>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</si>
  <si>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</si>
  <si>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</si>
  <si>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</si>
  <si>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</si>
  <si>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</si>
  <si>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</si>
  <si>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</si>
  <si>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</si>
  <si>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</si>
  <si>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</si>
  <si>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</si>
  <si>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</si>
  <si>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</si>
  <si>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</si>
  <si>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</si>
  <si>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</si>
  <si>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</si>
  <si>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</si>
  <si>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</si>
  <si>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</si>
  <si>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</si>
  <si>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</si>
  <si>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</si>
  <si>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</si>
  <si>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</si>
  <si>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</si>
  <si>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</si>
  <si>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</si>
  <si>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</si>
  <si>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</si>
  <si>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</si>
  <si>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</si>
  <si>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</si>
  <si>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</si>
  <si>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</si>
  <si>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</si>
  <si>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</si>
  <si>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</si>
  <si>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</si>
  <si>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</si>
  <si>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</si>
  <si>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</si>
  <si>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</si>
  <si>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</si>
  <si>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</si>
  <si>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</si>
  <si>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</si>
  <si>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</si>
  <si>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</si>
  <si>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</si>
  <si>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</si>
  <si>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</si>
  <si>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</si>
  <si>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</si>
  <si>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</si>
  <si>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</si>
  <si>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</si>
  <si>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</si>
  <si>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</si>
  <si>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</si>
  <si>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</si>
  <si>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</si>
  <si>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</si>
  <si>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</si>
  <si>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</si>
  <si>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</si>
  <si>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</si>
  <si>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</si>
  <si>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</si>
  <si>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</si>
  <si>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</si>
  <si>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</si>
  <si>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</si>
  <si>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</si>
  <si>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</si>
  <si>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</si>
  <si>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</si>
  <si>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</si>
  <si>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</si>
  <si>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</si>
  <si>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</si>
  <si>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</si>
  <si>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</si>
  <si>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</si>
  <si>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</si>
  <si>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</si>
  <si>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</si>
  <si>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</si>
  <si>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</si>
  <si>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</si>
  <si>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</si>
  <si>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</si>
  <si>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</si>
  <si>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</si>
  <si>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</si>
  <si>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</si>
  <si>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</si>
  <si>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</si>
  <si>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</si>
  <si>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</si>
  <si>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</si>
  <si>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</si>
  <si>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</si>
  <si>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</si>
  <si>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</si>
  <si>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</si>
  <si>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</si>
  <si>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</si>
  <si>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</si>
  <si>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</si>
  <si>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</si>
  <si>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</si>
  <si>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</si>
  <si>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</si>
  <si>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</si>
  <si>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</si>
  <si>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</si>
  <si>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</si>
  <si>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</si>
  <si>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</si>
  <si>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</si>
  <si>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</si>
  <si>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</si>
  <si>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</si>
  <si>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</si>
  <si>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</si>
  <si>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</si>
  <si>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</si>
  <si>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</si>
  <si>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</si>
  <si>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</si>
  <si>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</si>
  <si>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</si>
  <si>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</si>
  <si>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</si>
  <si>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</si>
  <si>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</si>
  <si>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</si>
  <si>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</si>
  <si>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</si>
  <si>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</si>
  <si>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</si>
  <si>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</si>
  <si>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</si>
  <si>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</si>
  <si>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</si>
  <si>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</si>
  <si>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</si>
  <si>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</si>
  <si>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</si>
  <si>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</si>
  <si>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</si>
  <si>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</si>
  <si>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</si>
  <si>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</si>
  <si>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</si>
  <si>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</si>
  <si>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</si>
  <si>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</si>
  <si>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</si>
  <si>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</si>
  <si>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</si>
  <si>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</si>
  <si>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</si>
  <si>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</si>
  <si>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</si>
  <si>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</si>
  <si>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</si>
  <si>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</si>
  <si>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</si>
  <si>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</si>
  <si>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</si>
  <si>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</si>
  <si>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</si>
  <si>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</si>
  <si>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</si>
  <si>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</si>
  <si>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</si>
  <si>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</si>
  <si>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</si>
  <si>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</si>
  <si>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</si>
  <si>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</si>
  <si>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</si>
  <si>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</si>
  <si>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</si>
  <si>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</si>
  <si>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</si>
  <si>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</si>
  <si>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</si>
  <si>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</si>
  <si>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</si>
  <si>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</si>
  <si>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</si>
  <si>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</si>
  <si>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</si>
  <si>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</si>
  <si>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</si>
  <si>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</si>
  <si>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</si>
  <si>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</si>
  <si>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</si>
  <si>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</si>
  <si>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</si>
  <si>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</si>
  <si>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</si>
  <si>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</si>
  <si>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</si>
  <si>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</si>
  <si>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</si>
  <si>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</si>
  <si>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</si>
  <si>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</si>
  <si>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</si>
  <si>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</si>
  <si>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</si>
  <si>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</si>
  <si>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</si>
  <si>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</si>
  <si>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</si>
  <si>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</si>
  <si>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</si>
  <si>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</si>
  <si>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</si>
  <si>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</si>
  <si>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</si>
  <si>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</si>
  <si>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</si>
  <si>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</si>
  <si>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</si>
  <si>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</si>
  <si>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</si>
  <si>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</si>
  <si>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</si>
  <si>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</si>
  <si>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</si>
  <si>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</si>
  <si>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</si>
  <si>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</si>
  <si>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</si>
  <si>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</si>
  <si>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</si>
  <si>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</si>
  <si>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</si>
  <si>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</si>
  <si>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</si>
  <si>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</si>
  <si>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</si>
  <si>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</si>
  <si>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</si>
  <si>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</si>
  <si>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</si>
  <si>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</si>
  <si>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</si>
  <si>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</si>
  <si>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</si>
  <si>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</si>
  <si>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</si>
  <si>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</si>
  <si>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</si>
  <si>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</si>
  <si>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</si>
  <si>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</si>
  <si>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</si>
  <si>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</si>
  <si>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</si>
  <si>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</si>
  <si>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</si>
  <si>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</si>
  <si>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</si>
  <si>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</si>
  <si>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</si>
  <si>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</si>
  <si>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</si>
  <si>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</si>
  <si>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</si>
  <si>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</si>
  <si>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</si>
  <si>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</si>
  <si>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</si>
  <si>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</si>
  <si>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</si>
  <si>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</si>
  <si>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</si>
  <si>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</si>
  <si>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</si>
  <si>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</si>
  <si>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</si>
  <si>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</si>
  <si>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</si>
  <si>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</si>
  <si>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</si>
  <si>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</si>
  <si>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</si>
  <si>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</si>
  <si>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</si>
  <si>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</si>
  <si>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</si>
  <si>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</si>
  <si>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</si>
  <si>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</si>
  <si>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</si>
  <si>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</si>
  <si>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</si>
  <si>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</si>
  <si>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</si>
  <si>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</si>
  <si>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</si>
  <si>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</si>
  <si>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</si>
  <si>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</si>
  <si>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</si>
  <si>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</si>
  <si>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</si>
  <si>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</si>
  <si>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</si>
  <si>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</si>
  <si>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</si>
  <si>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</si>
  <si>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</si>
  <si>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</si>
  <si>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</si>
  <si>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</si>
  <si>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</si>
  <si>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</si>
  <si>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</si>
  <si>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</si>
  <si>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</si>
  <si>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</si>
  <si>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</si>
  <si>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</si>
  <si>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</si>
  <si>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</si>
  <si>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</si>
  <si>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</si>
  <si>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</si>
  <si>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</si>
  <si>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</si>
  <si>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</si>
  <si>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</si>
  <si>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</si>
  <si>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</si>
  <si>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</si>
  <si>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</si>
  <si>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</si>
  <si>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</si>
  <si>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</si>
  <si>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</si>
  <si>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</si>
  <si>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</si>
  <si>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</si>
  <si>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</si>
  <si>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</si>
  <si>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</si>
  <si>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</si>
  <si>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</si>
  <si>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</si>
  <si>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</si>
  <si>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</si>
  <si>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</si>
  <si>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</si>
  <si>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</si>
  <si>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</si>
  <si>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</si>
  <si>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</si>
  <si>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</si>
  <si>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</si>
  <si>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</si>
  <si>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</si>
  <si>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</si>
  <si>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</si>
  <si>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</si>
  <si>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</si>
  <si>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</si>
  <si>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</si>
  <si>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</si>
  <si>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</si>
  <si>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</si>
  <si>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</si>
  <si>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</si>
  <si>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</si>
  <si>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</si>
  <si>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</si>
  <si>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</si>
  <si>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</si>
  <si>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</si>
  <si>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</si>
  <si>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</si>
  <si>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</si>
  <si>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</si>
  <si>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</si>
  <si>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</si>
  <si>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</si>
  <si>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</si>
  <si>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</si>
  <si>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</si>
  <si>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</si>
  <si>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</si>
  <si>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</si>
  <si>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</si>
  <si>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</si>
  <si>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</si>
  <si>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</si>
  <si>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</si>
  <si>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</si>
  <si>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</si>
  <si>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</si>
  <si>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</si>
  <si>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</si>
  <si>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</si>
  <si>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</si>
  <si>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</si>
  <si>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</si>
  <si>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</si>
  <si>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</si>
  <si>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</si>
  <si>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</si>
  <si>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</si>
  <si>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</si>
  <si>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</si>
  <si>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</si>
  <si>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</si>
  <si>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</si>
  <si>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</si>
  <si>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</si>
  <si>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</si>
  <si>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</si>
  <si>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</si>
  <si>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</si>
  <si>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</si>
  <si>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</si>
  <si>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</si>
  <si>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</si>
  <si>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</si>
  <si>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</si>
  <si>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</si>
  <si>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</si>
  <si>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</si>
  <si>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</si>
  <si>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</si>
  <si>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</si>
  <si>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</si>
  <si>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</si>
  <si>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</si>
  <si>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</si>
  <si>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</si>
  <si>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</si>
  <si>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</si>
  <si>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</si>
  <si>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</si>
  <si>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</si>
  <si>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</si>
  <si>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</si>
  <si>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</si>
  <si>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</si>
  <si>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</si>
  <si>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</si>
  <si>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</si>
  <si>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</si>
  <si>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</si>
  <si>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</si>
  <si>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</si>
  <si>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</si>
  <si>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</si>
  <si>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</si>
  <si>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</si>
  <si>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</si>
  <si>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</si>
  <si>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</si>
  <si>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</si>
  <si>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</si>
  <si>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</si>
  <si>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</si>
  <si>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</si>
  <si>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</si>
  <si>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</si>
  <si>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</si>
  <si>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</si>
  <si>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</si>
  <si>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</si>
  <si>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</si>
  <si>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</si>
  <si>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</si>
  <si>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</si>
  <si>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</si>
  <si>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</si>
  <si>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</si>
  <si>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</si>
  <si>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</si>
  <si>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</si>
  <si>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</si>
  <si>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</si>
  <si>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</si>
  <si>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</si>
  <si>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</si>
  <si>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</si>
  <si>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</si>
  <si>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</si>
  <si>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</si>
  <si>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</si>
  <si>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</si>
  <si>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</si>
  <si>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</si>
  <si>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</si>
  <si>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</si>
  <si>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</si>
  <si>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</si>
  <si>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</si>
  <si>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</si>
  <si>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</si>
  <si>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</si>
  <si>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</si>
  <si>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</si>
  <si>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</si>
  <si>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</si>
  <si>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</si>
  <si>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</si>
  <si>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</si>
  <si>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</si>
  <si>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</si>
  <si>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</si>
  <si>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</si>
  <si>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</si>
  <si>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</si>
  <si>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</si>
  <si>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</si>
  <si>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</si>
  <si>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</si>
  <si>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</si>
  <si>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</si>
  <si>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</si>
  <si>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</si>
  <si>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</si>
  <si>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</si>
  <si>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</si>
  <si>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</si>
  <si>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</si>
  <si>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</si>
  <si>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</si>
  <si>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</si>
  <si>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</si>
  <si>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</si>
  <si>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</si>
  <si>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</si>
  <si>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</si>
  <si>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</si>
  <si>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</si>
  <si>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</si>
  <si>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</si>
  <si>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</si>
  <si>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</si>
  <si>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</si>
  <si>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</si>
  <si>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</si>
  <si>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</si>
  <si>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</si>
  <si>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</si>
  <si>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</si>
  <si>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</si>
  <si>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</si>
  <si>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</si>
  <si>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</si>
  <si>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</si>
  <si>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</si>
  <si>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</si>
  <si>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</si>
  <si>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</si>
  <si>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</si>
  <si>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</si>
  <si>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</si>
  <si>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</si>
  <si>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</si>
  <si>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</si>
  <si>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</si>
  <si>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</si>
  <si>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</si>
  <si>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</si>
  <si>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</si>
  <si>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</si>
  <si>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</si>
  <si>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</si>
  <si>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</si>
  <si>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</si>
  <si>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</si>
  <si>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</si>
  <si>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</si>
  <si>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</si>
  <si>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</si>
  <si>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</si>
  <si>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</si>
  <si>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</si>
  <si>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</si>
  <si>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</si>
  <si>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</si>
  <si>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</si>
  <si>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</si>
  <si>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</si>
  <si>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</si>
  <si>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</si>
  <si>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</si>
  <si>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</si>
  <si>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</si>
  <si>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</si>
  <si>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</si>
  <si>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</si>
  <si>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</si>
  <si>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</si>
  <si>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</si>
  <si>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</si>
  <si>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</si>
  <si>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</si>
  <si>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</si>
  <si>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</si>
  <si>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</si>
  <si>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</si>
  <si>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</si>
  <si>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</si>
  <si>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</si>
  <si>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</si>
  <si>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</si>
  <si>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</si>
  <si>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</si>
  <si>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</si>
  <si>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</si>
  <si>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</si>
  <si>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</si>
  <si>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</si>
  <si>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</si>
  <si>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</si>
  <si>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</si>
  <si>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</si>
  <si>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</si>
  <si>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</si>
  <si>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</si>
  <si>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</si>
  <si>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</si>
  <si>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</si>
  <si>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</si>
  <si>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</si>
  <si>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</si>
  <si>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</si>
  <si>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</si>
  <si>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</si>
  <si>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</si>
  <si>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</si>
  <si>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</si>
  <si>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</si>
  <si>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</si>
  <si>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</si>
  <si>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</si>
  <si>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</si>
  <si>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</si>
  <si>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</si>
  <si>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</si>
  <si>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</si>
  <si>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</si>
  <si>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</si>
  <si>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</si>
  <si>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</si>
  <si>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</si>
  <si>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</si>
  <si>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</si>
  <si>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</si>
  <si>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</si>
  <si>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</si>
  <si>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</si>
  <si>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</si>
  <si>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</si>
  <si>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</si>
  <si>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</si>
  <si>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</si>
  <si>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</si>
  <si>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</si>
  <si>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</si>
  <si>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</si>
  <si>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</si>
  <si>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</si>
  <si>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</si>
  <si>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</si>
  <si>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</si>
  <si>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</si>
  <si>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</si>
  <si>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</si>
  <si>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</si>
  <si>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</si>
  <si>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</si>
  <si>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</si>
  <si>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</si>
  <si>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</si>
  <si>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</si>
  <si>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</si>
  <si>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</si>
  <si>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</si>
  <si>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</si>
  <si>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</si>
  <si>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</si>
  <si>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</si>
  <si>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</si>
  <si>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</si>
  <si>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</si>
  <si>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</si>
  <si>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</si>
  <si>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</si>
  <si>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</si>
  <si>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</si>
  <si>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</si>
  <si>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</si>
  <si>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</si>
  <si>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</si>
  <si>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</si>
  <si>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</si>
  <si>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</si>
  <si>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</si>
  <si>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</si>
  <si>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</si>
  <si>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</si>
  <si>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</si>
  <si>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</si>
  <si>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</si>
  <si>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</si>
  <si>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</si>
  <si>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</si>
  <si>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</si>
  <si>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</si>
  <si>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</si>
  <si>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</si>
  <si>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</si>
  <si>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</si>
  <si>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</si>
  <si>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</si>
  <si>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</si>
  <si>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</si>
  <si>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</si>
  <si>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</si>
  <si>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</si>
  <si>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</si>
  <si>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</si>
  <si>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</si>
  <si>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</si>
  <si>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</si>
  <si>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</si>
  <si>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</si>
  <si>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</si>
  <si>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</si>
  <si>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</si>
  <si>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</si>
  <si>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</si>
  <si>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</si>
  <si>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</si>
  <si>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</si>
  <si>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</si>
  <si>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</si>
  <si>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</si>
  <si>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</si>
  <si>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</si>
  <si>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</si>
  <si>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</si>
  <si>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</si>
  <si>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</si>
  <si>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</si>
  <si>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</si>
  <si>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</si>
  <si>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</si>
  <si>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</si>
  <si>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</si>
  <si>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</si>
  <si>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</si>
  <si>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</si>
  <si>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</si>
  <si>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</si>
  <si>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</si>
  <si>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</si>
  <si>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</si>
  <si>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</si>
  <si>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</si>
  <si>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</si>
  <si>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</si>
  <si>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</si>
  <si>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</si>
  <si>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</si>
  <si>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</si>
  <si>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</si>
  <si>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</si>
  <si>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</si>
  <si>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</si>
  <si>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</si>
  <si>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</si>
  <si>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</si>
  <si>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</si>
  <si>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</si>
  <si>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</si>
  <si>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</si>
  <si>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</si>
  <si>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</si>
  <si>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</si>
  <si>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</si>
  <si>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</si>
  <si>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</si>
  <si>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</si>
  <si>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</si>
  <si>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</si>
  <si>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</si>
  <si>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</si>
  <si>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</si>
  <si>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</si>
  <si>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</si>
  <si>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</si>
  <si>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</si>
  <si>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</si>
  <si>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</si>
  <si>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</si>
  <si>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</si>
  <si>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</si>
  <si>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</si>
  <si>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</si>
  <si>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</si>
  <si>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</si>
  <si>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</si>
  <si>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</si>
  <si>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</si>
  <si>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</si>
  <si>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</si>
  <si>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</si>
  <si>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</si>
  <si>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</si>
  <si>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</si>
  <si>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</si>
  <si>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</si>
  <si>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</si>
  <si>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</si>
  <si>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</si>
  <si>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</si>
  <si>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</si>
  <si>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</si>
  <si>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</si>
  <si>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</si>
  <si>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</si>
  <si>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</si>
  <si>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</si>
  <si>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</si>
  <si>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</si>
  <si>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</si>
  <si>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</si>
  <si>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</si>
  <si>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</si>
  <si>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</si>
  <si>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</si>
  <si>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</si>
  <si>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</si>
  <si>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</si>
  <si>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</si>
  <si>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</si>
  <si>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</si>
  <si>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</si>
  <si>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</si>
  <si>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</si>
  <si>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</si>
  <si>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</si>
  <si>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</si>
  <si>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</si>
  <si>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</si>
  <si>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</si>
  <si>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</si>
  <si>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</si>
  <si>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</si>
  <si>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</si>
  <si>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</si>
  <si>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</si>
  <si>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</si>
  <si>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</si>
  <si>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</si>
  <si>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</si>
  <si>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</si>
  <si>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</si>
  <si>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</si>
  <si>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</si>
  <si>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</si>
  <si>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</si>
  <si>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</si>
  <si>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</si>
  <si>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</si>
  <si>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</si>
  <si>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</si>
  <si>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</si>
  <si>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</si>
  <si>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</si>
  <si>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</si>
  <si>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</si>
  <si>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</si>
  <si>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</si>
  <si>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</si>
  <si>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</si>
  <si>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</si>
  <si>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</si>
  <si>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</si>
  <si>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</si>
  <si>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</si>
  <si>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</si>
  <si>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</si>
  <si>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</si>
  <si>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</si>
  <si>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</si>
  <si>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</si>
  <si>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</si>
  <si>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</si>
  <si>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</si>
  <si>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</si>
  <si>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</si>
  <si>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</si>
  <si>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</si>
  <si>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</si>
  <si>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</si>
  <si>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</si>
  <si>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</si>
  <si>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</si>
  <si>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</si>
  <si>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</si>
  <si>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</si>
  <si>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</si>
  <si>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</si>
  <si>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</si>
  <si>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</si>
  <si>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</si>
  <si>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</si>
  <si>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</si>
  <si>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</si>
  <si>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</si>
  <si>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</si>
  <si>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</si>
  <si>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</si>
  <si>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</si>
  <si>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</si>
  <si>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</si>
  <si>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</si>
  <si>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</si>
  <si>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</si>
  <si>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</si>
  <si>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</si>
  <si>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</si>
  <si>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</si>
  <si>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</si>
  <si>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</si>
  <si>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</si>
  <si>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</si>
  <si>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</si>
  <si>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</si>
  <si>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</si>
  <si>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</si>
  <si>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</si>
  <si>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</si>
  <si>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</si>
  <si>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</si>
  <si>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</si>
  <si>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</si>
  <si>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</si>
  <si>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</si>
  <si>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</si>
  <si>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</si>
  <si>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</si>
  <si>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</si>
  <si>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</si>
  <si>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</si>
  <si>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</si>
  <si>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</si>
  <si>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</si>
  <si>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</si>
  <si>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</si>
  <si>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</si>
  <si>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</si>
  <si>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</si>
  <si>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</si>
  <si>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</si>
  <si>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</si>
  <si>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</si>
  <si>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</si>
  <si>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</si>
  <si>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</si>
  <si>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</si>
  <si>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</si>
  <si>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</si>
  <si>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</si>
  <si>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</si>
  <si>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</si>
  <si>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</si>
  <si>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</si>
  <si>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</si>
  <si>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</si>
  <si>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</si>
  <si>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</si>
  <si>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</si>
  <si>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</si>
  <si>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</si>
  <si>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</si>
  <si>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</si>
  <si>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</si>
  <si>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</si>
  <si>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</si>
  <si>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</si>
  <si>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</si>
  <si>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</si>
  <si>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</si>
  <si>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</si>
  <si>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</si>
  <si>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</si>
  <si>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</si>
  <si>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</si>
  <si>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</si>
  <si>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</si>
  <si>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</si>
  <si>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</si>
  <si>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</si>
  <si>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</si>
  <si>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</si>
  <si>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</si>
  <si>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</si>
  <si>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</si>
  <si>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</si>
  <si>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</si>
  <si>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</si>
  <si>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</si>
  <si>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</si>
  <si>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</si>
  <si>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</si>
  <si>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</si>
  <si>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</si>
  <si>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</si>
  <si>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</si>
  <si>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</si>
  <si>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</si>
  <si>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</si>
  <si>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</si>
  <si>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</si>
  <si>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</si>
  <si>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</si>
  <si>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</si>
  <si>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</si>
  <si>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</si>
  <si>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</si>
  <si>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</si>
  <si>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</si>
  <si>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</si>
  <si>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</si>
  <si>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</si>
  <si>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</si>
  <si>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</si>
  <si>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</si>
  <si>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</si>
  <si>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</si>
  <si>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</si>
  <si>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</si>
  <si>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</si>
  <si>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</si>
  <si>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</si>
  <si>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</si>
  <si>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</si>
  <si>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</si>
  <si>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</si>
  <si>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</si>
  <si>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</si>
  <si>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</si>
  <si>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</si>
  <si>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</si>
  <si>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</si>
  <si>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</si>
  <si>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</si>
  <si>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</si>
  <si>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</si>
  <si>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</si>
  <si>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</si>
  <si>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</si>
  <si>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</si>
  <si>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</si>
  <si>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</si>
  <si>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</si>
  <si>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</si>
  <si>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</si>
  <si>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</si>
  <si>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</si>
  <si>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</si>
  <si>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</si>
  <si>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</si>
  <si>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</si>
  <si>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</si>
  <si>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</si>
  <si>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</si>
  <si>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</si>
  <si>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</si>
  <si>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</si>
  <si>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</si>
  <si>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</si>
  <si>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</si>
  <si>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</si>
  <si>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</si>
  <si>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</si>
  <si>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</si>
  <si>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</si>
  <si>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</si>
  <si>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</si>
  <si>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</si>
  <si>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</si>
  <si>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</si>
  <si>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</si>
  <si>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</si>
  <si>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</si>
  <si>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</si>
  <si>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</si>
  <si>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</si>
  <si>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</si>
  <si>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</si>
  <si>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</si>
  <si>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</si>
  <si>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</si>
  <si>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</si>
  <si>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</si>
  <si>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</si>
  <si>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</si>
  <si>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</si>
  <si>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</si>
  <si>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</si>
  <si>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</si>
  <si>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</si>
  <si>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</si>
  <si>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</si>
  <si>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</si>
  <si>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</si>
  <si>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</si>
  <si>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</si>
  <si>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</si>
  <si>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</si>
  <si>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</si>
  <si>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</si>
  <si>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</si>
  <si>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</si>
  <si>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</si>
  <si>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</si>
  <si>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</si>
  <si>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</si>
  <si>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</si>
  <si>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</si>
  <si>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</si>
  <si>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</si>
  <si>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</si>
  <si>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</si>
  <si>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</si>
  <si>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</si>
  <si>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</si>
  <si>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</si>
  <si>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</si>
  <si>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</si>
  <si>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</si>
  <si>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</si>
  <si>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</si>
  <si>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</si>
  <si>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</si>
  <si>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</si>
  <si>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</si>
  <si>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</si>
  <si>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</si>
  <si>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</si>
  <si>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</si>
  <si>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</si>
  <si>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</si>
  <si>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</si>
  <si>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</si>
  <si>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</si>
  <si>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</si>
  <si>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</si>
  <si>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</si>
  <si>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</si>
  <si>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</si>
  <si>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</si>
  <si>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</si>
  <si>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</si>
  <si>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</si>
  <si>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</si>
  <si>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</si>
  <si>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</si>
  <si>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</si>
  <si>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</si>
  <si>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</si>
  <si>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</si>
  <si>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</si>
  <si>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</si>
  <si>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</si>
  <si>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</si>
  <si>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</si>
  <si>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</si>
  <si>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</si>
  <si>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</si>
  <si>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</si>
  <si>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</si>
  <si>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</si>
  <si>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</si>
  <si>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</si>
  <si>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</si>
  <si>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</si>
  <si>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</si>
  <si>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</si>
  <si>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</si>
  <si>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</si>
  <si>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</si>
  <si>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</si>
  <si>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</si>
  <si>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</si>
  <si>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</si>
  <si>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</si>
  <si>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</si>
  <si>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</si>
  <si>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</si>
  <si>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</si>
  <si>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</si>
  <si>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</si>
  <si>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</si>
  <si>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</si>
  <si>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</si>
  <si>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</si>
  <si>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</si>
  <si>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</si>
  <si>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</si>
  <si>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</si>
  <si>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</si>
  <si>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</si>
  <si>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</si>
  <si>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</si>
  <si>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</si>
  <si>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</si>
  <si>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</si>
  <si>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</si>
  <si>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</si>
  <si>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</si>
  <si>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</si>
  <si>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</si>
  <si>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</si>
  <si>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</si>
  <si>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</si>
  <si>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</si>
  <si>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</si>
  <si>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</si>
  <si>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</si>
  <si>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</si>
  <si>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</si>
  <si>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</si>
  <si>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</si>
  <si>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</si>
  <si>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</si>
  <si>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</si>
  <si>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</si>
  <si>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</si>
  <si>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</si>
  <si>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</si>
  <si>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</si>
  <si>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</si>
  <si>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</si>
  <si>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</si>
  <si>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</si>
  <si>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</si>
  <si>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</si>
  <si>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</si>
  <si>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</si>
  <si>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</si>
  <si>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</si>
  <si>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</si>
  <si>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</si>
  <si>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</si>
  <si>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</si>
  <si>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</si>
  <si>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</si>
  <si>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</si>
  <si>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</si>
  <si>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</si>
  <si>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</si>
  <si>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</si>
  <si>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</si>
  <si>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</si>
  <si>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</si>
  <si>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</si>
  <si>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</si>
  <si>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</si>
  <si>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</si>
  <si>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</si>
  <si>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</si>
  <si>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</si>
  <si>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</si>
  <si>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</si>
  <si>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</si>
  <si>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</si>
  <si>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</si>
  <si>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</si>
  <si>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</si>
  <si>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</si>
  <si>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</si>
  <si>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</si>
  <si>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</si>
  <si>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</si>
  <si>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</si>
  <si>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</si>
  <si>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</si>
  <si>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</si>
  <si>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</si>
  <si>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</si>
  <si>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</si>
  <si>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</si>
  <si>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</si>
  <si>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</si>
  <si>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</si>
  <si>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</si>
  <si>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</si>
  <si>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</si>
  <si>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</si>
  <si>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</si>
  <si>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</si>
  <si>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</si>
  <si>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</si>
  <si>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</si>
  <si>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</si>
  <si>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</si>
  <si>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</si>
  <si>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</si>
  <si>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</si>
  <si>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</si>
  <si>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</si>
  <si>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</si>
  <si>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</si>
  <si>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</si>
  <si>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</si>
  <si>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</si>
  <si>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</si>
  <si>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</si>
  <si>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</si>
  <si>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</si>
  <si>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</si>
  <si>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</si>
  <si>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</si>
  <si>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</si>
  <si>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</si>
  <si>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</si>
  <si>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</si>
  <si>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</si>
  <si>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</si>
  <si>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</si>
  <si>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</si>
  <si>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</si>
  <si>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</si>
  <si>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</si>
  <si>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</si>
  <si>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</si>
  <si>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</si>
  <si>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</si>
  <si>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</si>
  <si>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</si>
  <si>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</si>
  <si>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</si>
  <si>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</si>
  <si>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</si>
  <si>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</si>
  <si>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</si>
  <si>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</si>
  <si>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</si>
  <si>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</si>
  <si>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</si>
  <si>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</si>
  <si>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</si>
  <si>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</si>
  <si>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</si>
  <si>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</si>
  <si>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</si>
  <si>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</si>
  <si>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</si>
  <si>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</si>
  <si>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</si>
  <si>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</si>
  <si>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</si>
  <si>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</si>
  <si>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</si>
  <si>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</si>
  <si>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</si>
  <si>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</si>
  <si>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</si>
  <si>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</si>
  <si>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</si>
  <si>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</si>
  <si>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</si>
  <si>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</si>
  <si>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</si>
  <si>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</si>
  <si>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</si>
  <si>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</si>
  <si>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</si>
  <si>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</si>
  <si>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</si>
  <si>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</si>
  <si>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</si>
  <si>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</si>
  <si>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</si>
  <si>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</si>
  <si>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</si>
  <si>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</si>
  <si>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</si>
  <si>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</si>
  <si>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</si>
  <si>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</si>
  <si>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</si>
  <si>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</si>
  <si>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</si>
  <si>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</si>
  <si>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</si>
  <si>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</si>
  <si>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</si>
  <si>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</si>
  <si>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</si>
  <si>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</si>
  <si>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</si>
  <si>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</si>
  <si>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</si>
  <si>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</si>
  <si>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</si>
  <si>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</si>
  <si>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</si>
  <si>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</si>
  <si>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</si>
  <si>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</si>
  <si>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</si>
  <si>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</si>
  <si>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</si>
  <si>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</si>
  <si>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</si>
  <si>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</si>
  <si>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</si>
  <si>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</si>
  <si>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</si>
  <si>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</si>
  <si>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</si>
  <si>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</si>
  <si>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</si>
  <si>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</si>
  <si>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</si>
  <si>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</si>
  <si>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</si>
  <si>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</si>
  <si>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</si>
  <si>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</si>
  <si>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</si>
  <si>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</si>
  <si>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</si>
  <si>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</si>
  <si>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</si>
  <si>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</si>
  <si>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</si>
  <si>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</si>
  <si>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</si>
  <si>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</si>
  <si>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</si>
  <si>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</si>
  <si>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</si>
  <si>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</si>
  <si>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</si>
  <si>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</si>
  <si>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</si>
  <si>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</si>
  <si>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</si>
  <si>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</si>
  <si>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</si>
  <si>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</si>
  <si>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</si>
  <si>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</si>
  <si>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</si>
  <si>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</si>
  <si>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</si>
  <si>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</si>
  <si>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</si>
  <si>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</si>
  <si>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</si>
  <si>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</si>
  <si>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</si>
  <si>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</si>
  <si>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</si>
  <si>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</si>
  <si>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</si>
  <si>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</si>
  <si>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</si>
  <si>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</si>
  <si>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</si>
  <si>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</si>
  <si>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</si>
  <si>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</si>
  <si>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</si>
  <si>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</si>
  <si>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</si>
  <si>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</si>
  <si>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</si>
  <si>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</si>
  <si>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</si>
  <si>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</si>
  <si>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</si>
  <si>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</si>
  <si>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</si>
  <si>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</si>
  <si>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</si>
  <si>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</si>
  <si>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</si>
  <si>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</si>
  <si>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</si>
  <si>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</si>
  <si>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</si>
  <si>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</si>
  <si>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</si>
  <si>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</si>
  <si>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</si>
  <si>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</si>
  <si>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</si>
  <si>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</si>
  <si>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</si>
  <si>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</si>
  <si>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</si>
  <si>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</si>
  <si>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</si>
  <si>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</si>
  <si>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</si>
  <si>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</si>
  <si>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</si>
  <si>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</si>
  <si>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</si>
  <si>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</si>
  <si>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</si>
  <si>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</si>
  <si>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</si>
  <si>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</si>
  <si>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</si>
  <si>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</si>
  <si>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</si>
  <si>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</si>
  <si>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</si>
  <si>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</si>
  <si>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</si>
  <si>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</si>
  <si>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</si>
  <si>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</si>
  <si>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</si>
  <si>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</si>
  <si>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</si>
  <si>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</si>
  <si>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</si>
  <si>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</si>
  <si>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</si>
  <si>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</si>
  <si>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</si>
  <si>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</si>
  <si>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</si>
  <si>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</si>
  <si>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</si>
  <si>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</si>
  <si>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</si>
  <si>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</si>
  <si>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</si>
  <si>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</si>
  <si>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</si>
  <si>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</si>
  <si>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</si>
  <si>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</si>
  <si>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</si>
  <si>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</si>
  <si>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</si>
  <si>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</si>
  <si>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</si>
  <si>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</si>
  <si>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</si>
  <si>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</si>
  <si>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</si>
  <si>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</si>
  <si>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</si>
  <si>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</si>
  <si>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</si>
  <si>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</si>
  <si>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</si>
  <si>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</si>
  <si>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</si>
  <si>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</si>
  <si>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</si>
  <si>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</si>
  <si>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</si>
  <si>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</si>
  <si>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</si>
  <si>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</si>
  <si>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</si>
  <si>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</si>
  <si>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</si>
  <si>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</si>
  <si>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</si>
  <si>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</si>
  <si>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</si>
  <si>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</si>
  <si>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</si>
  <si>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</si>
  <si>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</si>
  <si>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</si>
  <si>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</si>
  <si>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</si>
  <si>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</si>
  <si>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</si>
  <si>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</si>
  <si>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</si>
  <si>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</si>
  <si>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</si>
  <si>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</si>
  <si>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</si>
  <si>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</si>
  <si>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</si>
  <si>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</si>
  <si>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</si>
  <si>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</si>
  <si>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</si>
  <si>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</si>
  <si>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</si>
  <si>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</si>
  <si>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</si>
  <si>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</si>
  <si>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</si>
  <si>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</si>
  <si>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</si>
  <si>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</si>
  <si>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</si>
  <si>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</si>
  <si>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</si>
  <si>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</si>
  <si>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</si>
  <si>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</si>
  <si>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</si>
  <si>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</si>
  <si>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</si>
  <si>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</si>
  <si>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</si>
  <si>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</si>
  <si>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</si>
  <si>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</si>
  <si>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</si>
  <si>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</si>
  <si>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</si>
  <si>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</si>
  <si>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</si>
  <si>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</si>
  <si>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</si>
  <si>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</si>
  <si>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</si>
  <si>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</si>
  <si>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</si>
  <si>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</si>
  <si>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</si>
  <si>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</si>
  <si>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</si>
  <si>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</si>
  <si>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</si>
  <si>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</si>
  <si>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</si>
  <si>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</si>
  <si>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</si>
  <si>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</si>
  <si>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</si>
  <si>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</si>
  <si>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</si>
  <si>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</si>
  <si>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</si>
  <si>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</si>
  <si>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</si>
  <si>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</si>
  <si>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</si>
  <si>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</si>
  <si>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</si>
  <si>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</si>
  <si>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</si>
  <si>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</si>
  <si>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</si>
  <si>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</si>
  <si>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</si>
  <si>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</si>
  <si>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</si>
  <si>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</si>
  <si>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</si>
  <si>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</si>
  <si>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</si>
  <si>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</si>
  <si>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</si>
  <si>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</si>
  <si>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</si>
  <si>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</si>
  <si>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</si>
  <si>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</si>
  <si>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</si>
  <si>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</si>
  <si>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</si>
  <si>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</si>
  <si>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</si>
  <si>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</si>
  <si>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</si>
  <si>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</si>
  <si>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</si>
  <si>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</si>
  <si>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</si>
  <si>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</si>
  <si>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</si>
  <si>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</si>
  <si>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</si>
  <si>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</si>
  <si>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</si>
  <si>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</si>
  <si>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</si>
  <si>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</si>
  <si>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</si>
  <si>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</si>
  <si>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</si>
  <si>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</si>
  <si>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</si>
  <si>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</si>
  <si>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</si>
  <si>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</si>
  <si>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</si>
  <si>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</si>
  <si>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</si>
  <si>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</si>
  <si>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</si>
  <si>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</si>
  <si>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</si>
  <si>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</si>
  <si>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</si>
  <si>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</si>
  <si>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</si>
  <si>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</si>
  <si>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</si>
  <si>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</si>
  <si>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</si>
  <si>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</si>
  <si>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</si>
  <si>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</si>
  <si>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</si>
  <si>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</si>
  <si>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</si>
  <si>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</si>
  <si>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</si>
  <si>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</si>
  <si>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</si>
  <si>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</si>
  <si>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</si>
  <si>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</si>
  <si>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</si>
  <si>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</si>
  <si>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</si>
  <si>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</si>
  <si>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</si>
  <si>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</si>
  <si>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</si>
  <si>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</si>
  <si>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</si>
  <si>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</si>
  <si>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</si>
  <si>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</si>
  <si>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</si>
  <si>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</si>
  <si>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</si>
  <si>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</si>
  <si>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</si>
  <si>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</si>
  <si>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</si>
  <si>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</si>
  <si>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</si>
  <si>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</si>
  <si>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</si>
  <si>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</si>
  <si>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</si>
  <si>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</si>
  <si>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</si>
  <si>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</si>
  <si>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</si>
  <si>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</si>
  <si>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</si>
  <si>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</si>
  <si>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</si>
  <si>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</si>
  <si>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</si>
  <si>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</si>
  <si>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</si>
  <si>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</si>
  <si>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</si>
  <si>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</si>
  <si>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</si>
  <si>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</si>
  <si>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</si>
  <si>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</si>
  <si>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</si>
  <si>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</si>
  <si>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</si>
  <si>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</si>
  <si>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</si>
  <si>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</si>
  <si>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</si>
  <si>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</si>
  <si>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</si>
  <si>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</si>
  <si>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</si>
  <si>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</si>
  <si>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</si>
  <si>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</si>
  <si>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</si>
  <si>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</si>
  <si>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</si>
  <si>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</si>
  <si>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</si>
  <si>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</si>
  <si>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</si>
  <si>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</si>
  <si>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</si>
  <si>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</si>
  <si>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</si>
  <si>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</si>
  <si>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</si>
  <si>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</si>
  <si>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</si>
  <si>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</si>
  <si>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</si>
  <si>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</si>
  <si>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</si>
  <si>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</si>
  <si>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</si>
  <si>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</si>
  <si>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</si>
  <si>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</si>
  <si>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</si>
  <si>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</si>
  <si>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</si>
  <si>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</si>
  <si>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</si>
  <si>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</si>
  <si>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</si>
  <si>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</si>
  <si>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</si>
  <si>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</si>
  <si>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</si>
  <si>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</si>
  <si>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</si>
  <si>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</si>
  <si>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</si>
  <si>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</si>
  <si>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</si>
  <si>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</si>
  <si>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</si>
  <si>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</si>
  <si>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</si>
  <si>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</si>
  <si>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</si>
  <si>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</si>
  <si>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</si>
  <si>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</si>
  <si>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</si>
  <si>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</si>
  <si>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</si>
  <si>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</si>
  <si>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</si>
  <si>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</si>
  <si>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</si>
  <si>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</si>
  <si>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</si>
  <si>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</si>
  <si>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</si>
  <si>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</si>
  <si>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</si>
  <si>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</si>
  <si>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</si>
  <si>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</si>
  <si>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</si>
  <si>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</si>
  <si>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</si>
  <si>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</si>
  <si>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</si>
  <si>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</si>
  <si>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</si>
  <si>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</si>
  <si>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</si>
  <si>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</si>
  <si>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</si>
  <si>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</si>
  <si>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</si>
  <si>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</si>
  <si>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</si>
  <si>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</si>
  <si>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</si>
  <si>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</si>
  <si>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</si>
  <si>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</si>
  <si>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</si>
  <si>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</si>
  <si>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</si>
  <si>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</si>
  <si>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</si>
  <si>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</si>
  <si>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</si>
  <si>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</si>
  <si>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</si>
  <si>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</si>
  <si>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</si>
  <si>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</si>
  <si>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</si>
  <si>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</si>
  <si>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</si>
  <si>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</si>
  <si>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</si>
  <si>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</si>
  <si>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</si>
  <si>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</si>
  <si>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</si>
  <si>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</si>
  <si>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</si>
  <si>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</si>
  <si>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</si>
  <si>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</si>
  <si>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</si>
  <si>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</si>
  <si>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</si>
  <si>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</si>
  <si>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</si>
  <si>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</si>
  <si>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</si>
  <si>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</si>
  <si>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</si>
  <si>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</si>
  <si>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</si>
  <si>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</si>
  <si>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</si>
  <si>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</si>
  <si>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</si>
  <si>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</si>
  <si>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</si>
  <si>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</si>
  <si>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</si>
  <si>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</si>
  <si>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</si>
  <si>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</si>
  <si>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</si>
  <si>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</si>
  <si>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</si>
  <si>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</si>
  <si>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</si>
  <si>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</si>
  <si>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</si>
  <si>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</si>
  <si>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</si>
  <si>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</si>
  <si>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</si>
  <si>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</si>
  <si>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</si>
  <si>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</si>
  <si>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</si>
  <si>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</si>
  <si>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</si>
  <si>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</si>
  <si>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</si>
  <si>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</si>
  <si>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</si>
  <si>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</si>
  <si>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</si>
  <si>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</si>
  <si>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</si>
  <si>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</si>
  <si>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</si>
  <si>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</si>
  <si>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</si>
  <si>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</si>
  <si>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</si>
  <si>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</si>
  <si>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</si>
  <si>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</si>
  <si>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</si>
  <si>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</si>
  <si>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</si>
  <si>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</si>
  <si>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</si>
  <si>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</si>
  <si>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</si>
  <si>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</si>
  <si>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</si>
  <si>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</si>
  <si>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</si>
  <si>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</si>
  <si>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</si>
  <si>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</si>
  <si>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</si>
  <si>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</si>
  <si>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</si>
  <si>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</si>
  <si>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</si>
  <si>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</si>
  <si>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</si>
  <si>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</si>
  <si>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</si>
  <si>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</si>
  <si>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</si>
  <si>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</si>
  <si>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</si>
  <si>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</si>
  <si>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</si>
  <si>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</si>
  <si>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</si>
  <si>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</si>
  <si>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</si>
  <si>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</si>
  <si>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</si>
  <si>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</si>
  <si>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</si>
  <si>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</si>
  <si>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</si>
  <si>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</si>
  <si>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</si>
  <si>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</si>
  <si>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</si>
  <si>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</si>
  <si>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</si>
  <si>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</si>
  <si>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</si>
  <si>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</si>
  <si>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</si>
  <si>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</si>
  <si>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</si>
  <si>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</si>
  <si>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</si>
  <si>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</si>
  <si>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</si>
  <si>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</si>
  <si>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</si>
  <si>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</si>
  <si>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</si>
  <si>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</si>
  <si>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</si>
  <si>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</si>
  <si>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</si>
  <si>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</si>
  <si>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</si>
  <si>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</si>
  <si>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</si>
  <si>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</si>
  <si>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</si>
  <si>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</si>
  <si>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</si>
  <si>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</si>
  <si>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</si>
  <si>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</si>
  <si>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</si>
  <si>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</si>
  <si>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</si>
  <si>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</si>
  <si>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</si>
  <si>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</si>
  <si>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</si>
  <si>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</si>
  <si>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</si>
  <si>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</si>
  <si>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</si>
  <si>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</si>
  <si>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</si>
  <si>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</si>
  <si>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</si>
  <si>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</si>
  <si>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</si>
  <si>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</si>
  <si>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</si>
  <si>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</si>
  <si>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</si>
  <si>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</si>
  <si>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</si>
  <si>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</si>
  <si>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</si>
  <si>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</si>
  <si>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</si>
  <si>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</si>
  <si>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</si>
  <si>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</si>
  <si>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</si>
  <si>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</si>
  <si>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</si>
  <si>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</si>
  <si>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</si>
  <si>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</si>
  <si>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</si>
  <si>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</si>
  <si>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</si>
  <si>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</si>
  <si>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</si>
  <si>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</si>
  <si>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</si>
  <si>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</si>
  <si>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</si>
  <si>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</si>
  <si>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</si>
  <si>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</si>
  <si>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</si>
  <si>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</si>
  <si>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</si>
  <si>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</si>
  <si>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</si>
  <si>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</si>
  <si>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</si>
  <si>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</si>
  <si>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</si>
  <si>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</si>
  <si>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</si>
  <si>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</si>
  <si>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</si>
  <si>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</si>
  <si>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</si>
  <si>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</si>
  <si>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</si>
  <si>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</si>
  <si>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</si>
  <si>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</si>
  <si>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</si>
  <si>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</si>
  <si>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</si>
  <si>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</si>
  <si>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</si>
  <si>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</si>
  <si>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</si>
  <si>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</si>
  <si>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</si>
  <si>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</si>
  <si>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</si>
  <si>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</si>
  <si>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</si>
  <si>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</si>
  <si>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</si>
  <si>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</si>
  <si>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</si>
  <si>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</si>
  <si>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</si>
  <si>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</si>
  <si>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</si>
  <si>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</si>
  <si>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</si>
  <si>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</si>
  <si>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</si>
  <si>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</si>
  <si>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</si>
  <si>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</si>
  <si>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</si>
  <si>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</si>
  <si>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</si>
  <si>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</si>
  <si>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</si>
  <si>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</si>
  <si>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</si>
  <si>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</si>
  <si>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</si>
  <si>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</si>
  <si>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</si>
  <si>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</si>
  <si>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</si>
  <si>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</si>
  <si>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</si>
  <si>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</si>
  <si>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</si>
  <si>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</si>
  <si>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</si>
  <si>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</si>
  <si>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</si>
  <si>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</si>
  <si>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</si>
  <si>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</si>
  <si>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</si>
  <si>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</si>
  <si>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</si>
  <si>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</si>
  <si>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</si>
  <si>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</si>
  <si>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</si>
  <si>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</si>
  <si>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</si>
  <si>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</si>
  <si>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</si>
  <si>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</si>
  <si>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</si>
  <si>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</si>
  <si>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</si>
  <si>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</si>
  <si>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</si>
  <si>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</si>
  <si>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</si>
  <si>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</si>
  <si>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</si>
  <si>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</si>
  <si>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</si>
  <si>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</si>
  <si>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</si>
  <si>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</si>
  <si>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</si>
  <si>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</si>
  <si>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</si>
  <si>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</si>
  <si>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</si>
  <si>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</si>
  <si>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</si>
  <si>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</si>
  <si>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</si>
  <si>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</si>
  <si>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</si>
  <si>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</si>
  <si>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</si>
  <si>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</si>
  <si>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</si>
  <si>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</si>
  <si>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</si>
  <si>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</si>
  <si>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</si>
  <si>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</si>
  <si>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</si>
  <si>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</si>
  <si>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</si>
  <si>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</si>
  <si>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</si>
  <si>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</si>
  <si>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</si>
  <si>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</si>
  <si>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</si>
  <si>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</si>
  <si>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</si>
  <si>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</si>
  <si>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</si>
  <si>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</si>
  <si>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</si>
  <si>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</si>
  <si>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</si>
  <si>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</si>
  <si>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</si>
  <si>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</si>
  <si>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</si>
  <si>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</si>
  <si>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</si>
  <si>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</si>
  <si>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</si>
  <si>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</si>
  <si>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</si>
  <si>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</si>
  <si>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</si>
  <si>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</si>
  <si>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</si>
  <si>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</si>
  <si>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</si>
  <si>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</si>
  <si>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</si>
  <si>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</si>
  <si>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</si>
  <si>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</si>
  <si>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</si>
  <si>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</si>
  <si>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</si>
  <si>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</si>
  <si>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</si>
  <si>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</si>
  <si>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</si>
  <si>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</si>
  <si>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</si>
  <si>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</si>
  <si>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</si>
  <si>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</si>
  <si>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</si>
  <si>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</si>
  <si>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</si>
  <si>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</si>
  <si>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</si>
  <si>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</si>
  <si>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</si>
  <si>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</si>
  <si>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</si>
  <si>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</si>
  <si>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</si>
  <si>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</si>
  <si>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</si>
  <si>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</si>
  <si>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</si>
  <si>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</si>
  <si>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</si>
  <si>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</si>
  <si>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</si>
  <si>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</si>
  <si>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</si>
  <si>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</si>
  <si>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</si>
  <si>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</si>
  <si>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</si>
  <si>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</si>
  <si>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</si>
  <si>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</si>
  <si>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</si>
  <si>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</si>
  <si>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</si>
  <si>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</si>
  <si>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</si>
  <si>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</si>
  <si>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</si>
  <si>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</si>
  <si>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</si>
  <si>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</si>
  <si>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</si>
  <si>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</si>
  <si>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</si>
  <si>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</si>
  <si>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</si>
  <si>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</si>
  <si>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</si>
  <si>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</si>
  <si>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</si>
  <si>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</si>
  <si>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</si>
  <si>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</si>
  <si>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</si>
  <si>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</si>
  <si>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</si>
  <si>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</si>
  <si>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</si>
  <si>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</si>
  <si>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</si>
  <si>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</si>
  <si>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</si>
  <si>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</si>
  <si>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</si>
  <si>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</si>
  <si>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</si>
  <si>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</si>
  <si>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</si>
  <si>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</si>
  <si>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</si>
  <si>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</si>
  <si>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</si>
  <si>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</si>
  <si>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</si>
  <si>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</si>
  <si>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</si>
  <si>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</si>
  <si>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</si>
  <si>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</si>
  <si>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</si>
  <si>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</si>
  <si>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</si>
  <si>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</si>
  <si>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</si>
  <si>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</si>
  <si>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</si>
  <si>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</si>
  <si>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</si>
  <si>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</si>
  <si>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</si>
  <si>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</si>
  <si>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</si>
  <si>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</si>
  <si>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</si>
  <si>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</si>
  <si>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</si>
  <si>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</si>
  <si>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</si>
  <si>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</si>
  <si>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</si>
  <si>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</si>
  <si>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</si>
  <si>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</si>
  <si>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</si>
  <si>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</si>
  <si>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</si>
  <si>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</si>
  <si>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</si>
  <si>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</si>
  <si>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</si>
  <si>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</si>
  <si>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</si>
  <si>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</si>
  <si>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</si>
  <si>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</si>
  <si>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</si>
  <si>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</si>
  <si>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</si>
  <si>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</si>
  <si>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</si>
  <si>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</si>
  <si>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</si>
  <si>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</si>
  <si>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</si>
  <si>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</si>
  <si>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</si>
  <si>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</si>
  <si>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</si>
  <si>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</si>
  <si>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</si>
  <si>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</si>
  <si>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</si>
  <si>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</si>
  <si>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</si>
  <si>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</si>
  <si>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</si>
  <si>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</si>
  <si>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</si>
  <si>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</si>
  <si>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</si>
  <si>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</si>
  <si>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</si>
  <si>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</si>
  <si>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</si>
  <si>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</si>
  <si>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</si>
  <si>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</si>
  <si>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</si>
  <si>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</si>
  <si>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</si>
  <si>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</si>
  <si>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</si>
  <si>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</si>
  <si>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</si>
  <si>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</si>
  <si>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</si>
  <si>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</si>
  <si>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</si>
  <si>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</si>
  <si>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</si>
  <si>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</si>
  <si>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</si>
  <si>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</si>
  <si>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</si>
  <si>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</si>
  <si>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</si>
  <si>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</si>
  <si>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</si>
  <si>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</si>
  <si>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</si>
  <si>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</si>
  <si>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</si>
  <si>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</si>
  <si>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</si>
  <si>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</si>
  <si>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</si>
  <si>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</si>
  <si>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</si>
  <si>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</si>
  <si>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</si>
  <si>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</si>
  <si>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</si>
  <si>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</si>
  <si>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</si>
  <si>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</si>
  <si>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</si>
  <si>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</si>
  <si>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</si>
  <si>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</si>
  <si>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</si>
  <si>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</si>
  <si>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</si>
  <si>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</si>
  <si>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</si>
  <si>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</si>
  <si>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</si>
  <si>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</si>
  <si>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</si>
  <si>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</si>
  <si>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</si>
  <si>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</si>
  <si>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</si>
  <si>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</si>
  <si>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</si>
  <si>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</si>
  <si>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</si>
  <si>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</si>
  <si>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</si>
  <si>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</si>
  <si>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</si>
  <si>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</si>
  <si>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</si>
  <si>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</si>
  <si>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</si>
  <si>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</si>
  <si>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</si>
  <si>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</si>
  <si>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</si>
  <si>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</si>
  <si>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</si>
  <si>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</si>
  <si>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</si>
  <si>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</si>
  <si>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</si>
  <si>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</si>
  <si>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</si>
  <si>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</si>
  <si>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</si>
  <si>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</si>
  <si>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</si>
  <si>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</si>
  <si>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</si>
  <si>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</si>
  <si>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</si>
  <si>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</si>
  <si>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</si>
  <si>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</si>
  <si>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</si>
  <si>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</si>
  <si>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</si>
  <si>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</si>
  <si>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</si>
  <si>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</si>
  <si>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</si>
  <si>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</si>
  <si>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</si>
  <si>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</si>
  <si>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</si>
  <si>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</si>
  <si>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</si>
  <si>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</si>
  <si>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</si>
  <si>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</si>
  <si>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</si>
  <si>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</si>
  <si>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</si>
  <si>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</si>
  <si>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</si>
  <si>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</si>
  <si>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</si>
  <si>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</si>
  <si>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</si>
  <si>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</si>
  <si>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</si>
  <si>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</si>
  <si>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</si>
  <si>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</si>
  <si>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</si>
  <si>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</si>
  <si>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</si>
  <si>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</si>
  <si>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</si>
  <si>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</si>
  <si>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</si>
  <si>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</si>
  <si>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</si>
  <si>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</si>
  <si>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</si>
  <si>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</si>
  <si>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</si>
  <si>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</si>
  <si>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</si>
  <si>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</si>
  <si>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</si>
  <si>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</si>
  <si>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</si>
  <si>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</si>
  <si>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</si>
  <si>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</si>
  <si>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</si>
  <si>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</si>
  <si>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</si>
  <si>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</si>
  <si>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</si>
  <si>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</si>
  <si>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</si>
  <si>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</si>
  <si>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</si>
  <si>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</si>
  <si>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</si>
  <si>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</si>
  <si>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</si>
  <si>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</si>
  <si>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</si>
  <si>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</si>
  <si>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</si>
  <si>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</si>
  <si>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</si>
  <si>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</si>
  <si>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</si>
  <si>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</si>
  <si>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</si>
  <si>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</si>
  <si>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</si>
  <si>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</si>
  <si>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</si>
  <si>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</si>
  <si>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</si>
  <si>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</si>
  <si>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</si>
  <si>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</si>
  <si>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</si>
  <si>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</si>
  <si>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</si>
  <si>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</si>
  <si>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</si>
  <si>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</si>
  <si>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</si>
  <si>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</si>
  <si>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</si>
  <si>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</si>
  <si>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</si>
  <si>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</si>
  <si>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</si>
  <si>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</si>
  <si>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</si>
  <si>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</si>
  <si>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</si>
  <si>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</si>
  <si>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</si>
  <si>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</si>
  <si>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</si>
  <si>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</si>
  <si>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</si>
  <si>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</si>
  <si>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</si>
  <si>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</si>
  <si>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</si>
  <si>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</si>
  <si>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</si>
  <si>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</si>
  <si>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</si>
  <si>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</si>
  <si>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</si>
  <si>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</si>
  <si>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</si>
  <si>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</si>
  <si>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</si>
  <si>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</si>
  <si>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</si>
  <si>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</si>
  <si>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</si>
  <si>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</si>
  <si>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</si>
  <si>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</si>
  <si>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</si>
  <si>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</si>
  <si>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</si>
  <si>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</si>
  <si>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</si>
  <si>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</si>
  <si>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</si>
  <si>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</si>
  <si>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</si>
  <si>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</si>
  <si>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</si>
  <si>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</si>
  <si>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</si>
  <si>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</si>
  <si>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</si>
  <si>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</si>
  <si>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</si>
  <si>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</si>
  <si>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</si>
  <si>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</si>
  <si>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</si>
  <si>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</si>
  <si>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</si>
  <si>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</si>
  <si>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</si>
  <si>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</si>
  <si>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</si>
  <si>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</si>
  <si>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</si>
  <si>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</si>
  <si>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</si>
  <si>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</si>
  <si>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</si>
  <si>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</si>
  <si>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</si>
  <si>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</si>
  <si>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</si>
  <si>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</si>
  <si>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</si>
  <si>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</si>
  <si>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</si>
  <si>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</si>
  <si>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</si>
  <si>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</si>
  <si>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</si>
  <si>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</si>
  <si>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</si>
  <si>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</si>
  <si>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</si>
  <si>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</si>
  <si>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</si>
  <si>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</si>
  <si>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</si>
  <si>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</si>
  <si>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</si>
  <si>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</si>
  <si>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</si>
  <si>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</si>
  <si>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</si>
  <si>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</si>
  <si>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</si>
  <si>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</si>
  <si>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</si>
  <si>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</si>
  <si>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</si>
  <si>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</si>
  <si>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</si>
  <si>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</si>
  <si>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</si>
  <si>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</si>
  <si>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</si>
  <si>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</si>
  <si>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</si>
  <si>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</si>
  <si>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</si>
  <si>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</si>
  <si>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</si>
  <si>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</si>
  <si>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</si>
  <si>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</si>
  <si>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</si>
  <si>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</si>
  <si>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</si>
  <si>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</si>
  <si>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</si>
  <si>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</si>
  <si>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</si>
  <si>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</si>
  <si>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</si>
  <si>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</si>
  <si>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</si>
  <si>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</si>
  <si>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</si>
  <si>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</si>
  <si>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</si>
  <si>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</si>
  <si>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</si>
  <si>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</si>
  <si>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</si>
  <si>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</si>
  <si>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</si>
  <si>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</si>
  <si>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</si>
  <si>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</si>
  <si>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</si>
  <si>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</si>
  <si>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</si>
  <si>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</si>
  <si>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</si>
  <si>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</si>
  <si>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</si>
  <si>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</si>
  <si>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</si>
  <si>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</si>
  <si>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</si>
  <si>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</si>
  <si>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</si>
  <si>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</si>
  <si>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</si>
  <si>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</si>
  <si>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</si>
  <si>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</si>
  <si>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</si>
  <si>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</si>
  <si>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</si>
  <si>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</si>
  <si>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</si>
  <si>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</si>
  <si>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</si>
  <si>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</si>
  <si>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</si>
  <si>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</si>
  <si>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</si>
  <si>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</si>
  <si>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</si>
  <si>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</si>
  <si>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</si>
  <si>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</si>
  <si>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</si>
  <si>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</si>
  <si>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</si>
  <si>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</si>
  <si>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</si>
  <si>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</si>
  <si>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</si>
  <si>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</si>
  <si>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</si>
  <si>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</si>
  <si>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</si>
  <si>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</si>
  <si>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</si>
  <si>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</si>
  <si>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</si>
  <si>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</si>
  <si>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</si>
  <si>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</si>
  <si>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</si>
  <si>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</si>
  <si>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</si>
  <si>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</si>
  <si>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</si>
  <si>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</si>
  <si>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</si>
  <si>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</si>
  <si>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</si>
  <si>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</si>
  <si>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</si>
  <si>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</si>
  <si>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</si>
  <si>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</si>
  <si>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</si>
  <si>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</si>
  <si>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</si>
  <si>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</si>
  <si>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</si>
  <si>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</si>
  <si>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</si>
  <si>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</si>
  <si>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</si>
  <si>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</si>
  <si>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</si>
  <si>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</si>
  <si>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</si>
  <si>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</si>
  <si>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</si>
  <si>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</si>
  <si>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</si>
  <si>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</si>
  <si>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</si>
  <si>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</si>
  <si>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</si>
  <si>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</si>
  <si>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</si>
  <si>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</si>
  <si>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</si>
  <si>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</si>
  <si>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</si>
  <si>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</si>
  <si>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</si>
  <si>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</si>
  <si>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</si>
  <si>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</si>
  <si>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</si>
  <si>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</si>
  <si>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</si>
  <si>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</si>
  <si>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</si>
  <si>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</si>
  <si>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</si>
  <si>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</si>
  <si>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</si>
  <si>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</si>
  <si>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</si>
  <si>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</si>
  <si>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</si>
  <si>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</si>
  <si>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</si>
  <si>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</si>
  <si>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</si>
  <si>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</si>
  <si>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</si>
  <si>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</si>
  <si>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</si>
  <si>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</si>
  <si>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</si>
  <si>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</si>
  <si>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</si>
  <si>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</si>
  <si>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</si>
  <si>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</si>
  <si>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</si>
  <si>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</si>
  <si>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</si>
  <si>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</si>
  <si>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</si>
  <si>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</si>
  <si>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</si>
  <si>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</si>
  <si>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</si>
  <si>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</si>
  <si>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</si>
  <si>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</si>
  <si>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</si>
  <si>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</si>
  <si>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</si>
  <si>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</si>
  <si>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</si>
  <si>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</si>
  <si>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</si>
  <si>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</si>
  <si>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</si>
  <si>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</si>
  <si>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</si>
  <si>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</si>
  <si>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</si>
  <si>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</si>
  <si>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</si>
  <si>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</si>
  <si>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</si>
  <si>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</si>
  <si>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</si>
  <si>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</si>
  <si>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</si>
  <si>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</si>
  <si>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</si>
  <si>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</si>
  <si>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</si>
  <si>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</si>
  <si>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</si>
  <si>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</si>
  <si>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</si>
  <si>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</si>
  <si>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</si>
  <si>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</si>
  <si>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</si>
  <si>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</si>
  <si>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</si>
  <si>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</si>
  <si>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</si>
  <si>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</si>
  <si>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</si>
  <si>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</si>
  <si>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</si>
  <si>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</si>
  <si>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</si>
  <si>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</si>
  <si>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</si>
  <si>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</si>
  <si>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</si>
  <si>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</si>
  <si>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</si>
  <si>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</si>
  <si>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</si>
  <si>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</si>
  <si>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</si>
  <si>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</si>
  <si>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</si>
  <si>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</si>
  <si>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</si>
  <si>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</si>
  <si>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</si>
  <si>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</si>
  <si>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</si>
  <si>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</si>
  <si>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</si>
  <si>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</si>
  <si>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</si>
  <si>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</si>
  <si>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</si>
  <si>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</si>
  <si>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</si>
  <si>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</si>
  <si>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</si>
  <si>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</si>
  <si>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</si>
  <si>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</si>
  <si>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</si>
  <si>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</si>
  <si>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</si>
  <si>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</si>
  <si>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</si>
  <si>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</si>
  <si>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</si>
  <si>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</si>
  <si>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</si>
  <si>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</si>
  <si>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</si>
  <si>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</si>
  <si>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</si>
  <si>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</si>
  <si>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</si>
  <si>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</si>
  <si>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</si>
  <si>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</si>
  <si>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</si>
  <si>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</si>
  <si>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</si>
  <si>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</si>
  <si>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</si>
  <si>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</si>
  <si>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</si>
  <si>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</si>
  <si>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</si>
  <si>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</si>
  <si>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</si>
  <si>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</si>
  <si>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</si>
  <si>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</si>
  <si>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</si>
  <si>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</si>
  <si>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</si>
  <si>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</si>
  <si>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</si>
  <si>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</si>
  <si>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</si>
  <si>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</si>
  <si>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</si>
  <si>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</si>
  <si>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</si>
  <si>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</si>
  <si>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</si>
  <si>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</si>
  <si>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</si>
  <si>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</si>
  <si>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</si>
  <si>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</si>
  <si>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</si>
  <si>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</si>
  <si>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</si>
  <si>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</si>
  <si>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</si>
  <si>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</si>
  <si>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</si>
  <si>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</si>
  <si>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</si>
  <si>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</si>
  <si>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</si>
  <si>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</si>
  <si>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</si>
  <si>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</si>
  <si>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</si>
  <si>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</si>
  <si>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</si>
  <si>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</si>
  <si>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</si>
  <si>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</si>
  <si>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</si>
  <si>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</si>
  <si>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</si>
  <si>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</si>
  <si>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</si>
  <si>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</si>
  <si>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</si>
  <si>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</si>
  <si>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</si>
  <si>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</si>
  <si>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</si>
  <si>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</si>
  <si>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</si>
  <si>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</si>
  <si>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</si>
  <si>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</si>
  <si>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</si>
  <si>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</si>
  <si>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</si>
  <si>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</si>
  <si>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</si>
  <si>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</si>
  <si>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</si>
  <si>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</si>
  <si>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</si>
  <si>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</si>
  <si>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</si>
  <si>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</si>
  <si>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</si>
  <si>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</si>
  <si>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</si>
  <si>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</si>
  <si>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</si>
  <si>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</si>
  <si>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</si>
  <si>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</si>
  <si>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</si>
  <si>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</si>
  <si>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</si>
  <si>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</si>
  <si>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</si>
  <si>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</si>
  <si>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</si>
  <si>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</si>
  <si>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</si>
  <si>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</si>
  <si>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</si>
  <si>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</si>
  <si>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</si>
  <si>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</si>
  <si>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</si>
  <si>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</si>
  <si>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</si>
  <si>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</si>
  <si>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</si>
  <si>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</si>
  <si>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</si>
  <si>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</si>
  <si>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</si>
  <si>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</si>
  <si>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</si>
  <si>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</si>
  <si>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</si>
  <si>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</si>
  <si>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</si>
  <si>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</si>
  <si>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</si>
  <si>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</si>
  <si>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</si>
  <si>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</si>
  <si>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</si>
  <si>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</si>
  <si>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</si>
  <si>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</si>
  <si>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</si>
  <si>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</si>
  <si>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</si>
  <si>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</si>
  <si>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</si>
  <si>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</si>
  <si>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</si>
  <si>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</si>
  <si>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</si>
  <si>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</si>
  <si>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</si>
  <si>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</si>
  <si>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</si>
  <si>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</si>
  <si>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</si>
  <si>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</si>
  <si>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</si>
  <si>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</si>
  <si>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</si>
  <si>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</si>
  <si>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</si>
  <si>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</si>
  <si>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</si>
  <si>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</si>
  <si>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</si>
  <si>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</si>
  <si>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</si>
  <si>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</si>
  <si>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</si>
  <si>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</si>
  <si>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</si>
  <si>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</si>
  <si>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</si>
  <si>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</si>
  <si>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</si>
  <si>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</si>
  <si>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</si>
  <si>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</si>
  <si>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</si>
  <si>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</si>
  <si>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</si>
  <si>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</si>
  <si>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</si>
  <si>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</si>
  <si>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</si>
  <si>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</si>
  <si>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</si>
  <si>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</si>
  <si>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</si>
  <si>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</si>
  <si>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</si>
  <si>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</si>
  <si>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</si>
  <si>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</si>
  <si>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</si>
  <si>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</si>
  <si>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</si>
  <si>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</si>
  <si>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</si>
  <si>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</si>
  <si>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</si>
  <si>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</si>
  <si>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</si>
  <si>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</si>
  <si>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</si>
  <si>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</si>
  <si>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</si>
  <si>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</si>
  <si>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</si>
  <si>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</si>
  <si>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</si>
  <si>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</si>
  <si>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</si>
  <si>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</si>
  <si>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</si>
  <si>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</si>
  <si>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</si>
  <si>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</si>
  <si>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</si>
  <si>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</si>
  <si>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</si>
  <si>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</si>
  <si>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</si>
  <si>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</si>
  <si>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</si>
  <si>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</si>
  <si>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</si>
  <si>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</si>
  <si>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</si>
  <si>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</si>
  <si>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</si>
  <si>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</si>
  <si>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</si>
  <si>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</si>
  <si>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</si>
  <si>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</si>
  <si>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</si>
  <si>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</si>
  <si>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</si>
  <si>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</si>
  <si>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</si>
  <si>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</si>
  <si>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</si>
  <si>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</si>
  <si>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</si>
  <si>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</si>
  <si>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</si>
  <si>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</si>
  <si>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</si>
  <si>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</si>
  <si>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</si>
  <si>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</si>
  <si>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</si>
  <si>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</si>
  <si>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</si>
  <si>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</si>
  <si>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</si>
  <si>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</si>
  <si>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</si>
  <si>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</si>
  <si>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</si>
  <si>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</si>
  <si>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</si>
  <si>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</si>
  <si>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</si>
  <si>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</si>
  <si>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</si>
  <si>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</si>
  <si>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</si>
  <si>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</si>
  <si>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</si>
  <si>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</si>
  <si>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</si>
  <si>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</si>
  <si>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</si>
  <si>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</si>
  <si>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</si>
  <si>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</si>
  <si>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</si>
  <si>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</si>
  <si>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</si>
  <si>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</si>
  <si>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</si>
  <si>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</si>
  <si>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</si>
  <si>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</si>
  <si>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</si>
  <si>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</si>
  <si>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</si>
  <si>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</si>
  <si>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</si>
  <si>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</si>
  <si>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</si>
  <si>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</si>
  <si>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</si>
  <si>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</si>
  <si>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</si>
  <si>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</si>
  <si>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</si>
  <si>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</si>
  <si>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</si>
  <si>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</si>
  <si>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</si>
  <si>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</si>
  <si>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</si>
  <si>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</si>
  <si>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</si>
  <si>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</si>
  <si>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</si>
  <si>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</si>
  <si>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</si>
  <si>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</si>
  <si>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</si>
  <si>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</si>
  <si>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</si>
  <si>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</si>
  <si>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</si>
  <si>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</si>
  <si>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</si>
  <si>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</si>
  <si>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</si>
  <si>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</si>
  <si>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</si>
  <si>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</si>
  <si>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</si>
  <si>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</si>
  <si>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</si>
  <si>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</si>
  <si>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</si>
  <si>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</si>
  <si>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</si>
  <si>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</si>
  <si>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</si>
  <si>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</si>
  <si>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</si>
  <si>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</si>
  <si>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</si>
  <si>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</si>
  <si>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</si>
  <si>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</si>
  <si>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</si>
  <si>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</si>
  <si>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</si>
  <si>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</si>
  <si>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</si>
  <si>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</si>
  <si>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</si>
  <si>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</si>
  <si>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</si>
  <si>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</si>
  <si>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</si>
  <si>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</si>
  <si>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</si>
  <si>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</si>
  <si>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</si>
  <si>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</si>
  <si>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</si>
  <si>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</si>
  <si>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</si>
  <si>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</si>
  <si>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</si>
  <si>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</si>
  <si>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</si>
  <si>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</si>
  <si>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</si>
  <si>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</si>
  <si>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</si>
  <si>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</si>
  <si>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</si>
  <si>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</si>
  <si>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</si>
  <si>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</si>
  <si>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</si>
  <si>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</si>
  <si>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</si>
  <si>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</si>
  <si>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</si>
  <si>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</si>
  <si>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</si>
  <si>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</si>
  <si>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</si>
  <si>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</si>
  <si>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</si>
  <si>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</si>
  <si>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</si>
  <si>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</si>
  <si>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</si>
  <si>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</si>
  <si>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</si>
  <si>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</si>
  <si>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</si>
  <si>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</si>
  <si>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</si>
  <si>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</si>
  <si>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</si>
  <si>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</si>
  <si>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</si>
  <si>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</si>
  <si>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</si>
  <si>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</si>
  <si>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</si>
  <si>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</si>
  <si>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</si>
  <si>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</si>
  <si>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</si>
  <si>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</si>
  <si>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</si>
  <si>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</si>
  <si>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</si>
  <si>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</si>
  <si>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</si>
  <si>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</si>
  <si>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</si>
  <si>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</si>
  <si>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</si>
  <si>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</si>
  <si>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</si>
  <si>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</si>
  <si>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</si>
  <si>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</si>
  <si>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</si>
  <si>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</si>
  <si>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</si>
  <si>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</si>
  <si>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</si>
  <si>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</si>
  <si>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</si>
  <si>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</si>
  <si>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</si>
  <si>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</si>
  <si>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</si>
  <si>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</si>
  <si>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</si>
  <si>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</si>
  <si>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</si>
  <si>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</si>
  <si>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</si>
  <si>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</si>
  <si>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</si>
  <si>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</si>
  <si>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</si>
  <si>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</si>
  <si>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</si>
  <si>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</si>
  <si>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</si>
  <si>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</si>
  <si>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</si>
  <si>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</si>
  <si>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</si>
  <si>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</si>
  <si>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</si>
  <si>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</si>
  <si>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</si>
  <si>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</si>
  <si>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</si>
  <si>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</si>
  <si>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</si>
  <si>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</si>
  <si>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</si>
  <si>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</si>
  <si>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</si>
  <si>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</si>
  <si>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</si>
  <si>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</si>
  <si>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</si>
  <si>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</si>
  <si>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</si>
  <si>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</si>
  <si>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</si>
  <si>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</si>
  <si>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</si>
  <si>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</si>
  <si>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</si>
  <si>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</si>
  <si>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</si>
  <si>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</si>
  <si>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</si>
  <si>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</si>
  <si>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</si>
  <si>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</si>
  <si>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</si>
  <si>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</si>
  <si>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</si>
  <si>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</si>
  <si>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</si>
  <si>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</si>
  <si>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</si>
  <si>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</si>
  <si>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</si>
  <si>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</si>
  <si>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</si>
  <si>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</si>
  <si>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</si>
  <si>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</si>
  <si>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</si>
  <si>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</si>
  <si>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</si>
  <si>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</si>
  <si>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</si>
  <si>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</si>
  <si>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</si>
  <si>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</si>
  <si>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</si>
  <si>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</si>
  <si>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</si>
  <si>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</si>
  <si>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</si>
  <si>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</si>
  <si>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</si>
  <si>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</si>
  <si>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</si>
  <si>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</si>
  <si>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</si>
  <si>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</si>
  <si>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</si>
  <si>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</si>
  <si>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</si>
  <si>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</si>
  <si>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</si>
  <si>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</si>
  <si>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</si>
  <si>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</si>
  <si>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</si>
  <si>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</si>
  <si>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</si>
  <si>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</si>
  <si>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</si>
  <si>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</si>
  <si>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</si>
  <si>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</si>
  <si>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</si>
  <si>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</si>
  <si>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</si>
  <si>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</si>
  <si>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</si>
  <si>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</si>
  <si>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</si>
  <si>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</si>
  <si>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</si>
  <si>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</si>
  <si>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</si>
  <si>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</si>
  <si>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</si>
  <si>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</si>
  <si>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</si>
  <si>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</si>
  <si>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</si>
  <si>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</si>
  <si>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</si>
  <si>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</si>
  <si>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</si>
  <si>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</si>
  <si>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</si>
  <si>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</si>
  <si>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</si>
  <si>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</si>
  <si>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</si>
  <si>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</si>
  <si>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</si>
  <si>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</si>
  <si>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</si>
  <si>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</si>
  <si>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</si>
  <si>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</si>
  <si>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</si>
  <si>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</si>
  <si>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</si>
  <si>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</si>
  <si>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</si>
  <si>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</si>
  <si>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</si>
  <si>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</si>
  <si>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</si>
  <si>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</si>
  <si>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</si>
  <si>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</si>
  <si>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</si>
  <si>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</si>
  <si>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</si>
  <si>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</si>
  <si>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</si>
  <si>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</si>
  <si>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</si>
  <si>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</si>
  <si>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</si>
  <si>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</si>
  <si>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</si>
  <si>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</si>
  <si>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</si>
  <si>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</si>
  <si>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</si>
  <si>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</si>
  <si>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</si>
  <si>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</si>
  <si>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</si>
  <si>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</si>
  <si>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</si>
  <si>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</si>
  <si>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</si>
  <si>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</si>
  <si>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</si>
  <si>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</si>
  <si>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</si>
  <si>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</si>
  <si>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</si>
  <si>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</si>
  <si>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</si>
  <si>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</si>
  <si>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</si>
  <si>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</si>
  <si>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</si>
  <si>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</si>
  <si>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</si>
  <si>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</si>
  <si>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</si>
  <si>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</si>
  <si>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</si>
  <si>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</si>
  <si>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</si>
  <si>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</si>
  <si>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</si>
  <si>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</si>
  <si>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</si>
  <si>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</si>
  <si>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</si>
  <si>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</si>
  <si>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</si>
  <si>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</si>
  <si>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</si>
  <si>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</si>
  <si>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</si>
  <si>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</si>
  <si>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</si>
  <si>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</si>
  <si>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</si>
  <si>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</si>
  <si>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</si>
  <si>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</si>
  <si>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</si>
  <si>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</si>
  <si>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</si>
  <si>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</si>
  <si>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</si>
  <si>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</si>
  <si>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</si>
  <si>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</si>
  <si>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</si>
  <si>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</si>
  <si>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</si>
  <si>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</si>
  <si>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</si>
  <si>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</si>
  <si>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</si>
  <si>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</si>
  <si>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</si>
  <si>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</si>
  <si>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</si>
  <si>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</si>
  <si>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</si>
  <si>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</si>
  <si>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</si>
  <si>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</si>
  <si>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</si>
  <si>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</si>
  <si>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</si>
  <si>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</si>
  <si>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</si>
  <si>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</si>
  <si>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</si>
  <si>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</si>
  <si>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</si>
  <si>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</si>
  <si>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</si>
  <si>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</si>
  <si>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</si>
  <si>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</si>
  <si>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</si>
  <si>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</si>
  <si>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</si>
  <si>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</si>
  <si>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</si>
  <si>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</si>
  <si>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</si>
  <si>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</si>
  <si>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</si>
  <si>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</si>
  <si>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</si>
  <si>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</si>
  <si>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</si>
  <si>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</si>
  <si>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</si>
  <si>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</si>
  <si>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</si>
  <si>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</si>
  <si>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</si>
  <si>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</si>
  <si>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</si>
  <si>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</si>
  <si>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</si>
  <si>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</si>
  <si>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</si>
  <si>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</si>
  <si>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</si>
  <si>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</si>
  <si>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</si>
  <si>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</si>
  <si>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</si>
  <si>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</si>
  <si>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</si>
  <si>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</si>
  <si>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</si>
  <si>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</si>
  <si>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</si>
  <si>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</si>
  <si>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</si>
  <si>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</si>
  <si>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</si>
  <si>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</si>
  <si>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</si>
  <si>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</si>
  <si>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</si>
  <si>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</si>
  <si>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</si>
  <si>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</si>
  <si>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</si>
  <si>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</si>
  <si>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</si>
  <si>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</si>
  <si>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</si>
  <si>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</si>
  <si>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</si>
  <si>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</si>
  <si>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</si>
  <si>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</si>
  <si>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</si>
  <si>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</si>
  <si>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</si>
  <si>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</si>
  <si>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</si>
  <si>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</si>
  <si>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</si>
  <si>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</si>
  <si>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</si>
  <si>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</si>
  <si>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</si>
  <si>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</si>
  <si>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</si>
  <si>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</si>
  <si>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</si>
  <si>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</si>
  <si>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</si>
  <si>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</si>
  <si>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</si>
  <si>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</si>
  <si>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</si>
  <si>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</si>
  <si>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</si>
  <si>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</si>
  <si>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</si>
  <si>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</si>
  <si>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</si>
  <si>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</si>
  <si>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</si>
  <si>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</si>
  <si>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</si>
  <si>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</si>
  <si>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</si>
  <si>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</si>
  <si>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</si>
  <si>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</si>
  <si>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</si>
  <si>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</si>
  <si>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</si>
  <si>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</si>
  <si>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</si>
  <si>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</si>
  <si>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</si>
  <si>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</si>
  <si>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</si>
  <si>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</si>
  <si>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</si>
  <si>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</si>
  <si>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</si>
  <si>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</si>
  <si>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</si>
  <si>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</si>
  <si>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</si>
  <si>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</si>
  <si>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</si>
  <si>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</si>
  <si>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</si>
  <si>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</si>
  <si>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</si>
  <si>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</si>
  <si>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</si>
  <si>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</si>
  <si>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</si>
  <si>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</si>
  <si>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</si>
  <si>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</si>
  <si>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</si>
  <si>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</si>
  <si>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</si>
  <si>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</si>
  <si>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</si>
  <si>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</si>
  <si>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</si>
  <si>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</si>
  <si>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</si>
  <si>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</si>
  <si>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</si>
  <si>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</si>
  <si>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</si>
  <si>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</si>
  <si>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</si>
  <si>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</si>
  <si>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</si>
  <si>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</si>
  <si>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</si>
  <si>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</si>
  <si>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</si>
  <si>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</si>
  <si>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</si>
  <si>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</si>
  <si>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</si>
  <si>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</si>
  <si>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</si>
  <si>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</si>
  <si>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</si>
  <si>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</si>
  <si>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</si>
  <si>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</si>
  <si>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</si>
  <si>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</si>
  <si>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</si>
  <si>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</si>
  <si>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</si>
  <si>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</si>
  <si>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</si>
  <si>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</si>
  <si>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</si>
  <si>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</si>
  <si>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</si>
  <si>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</si>
  <si>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</si>
  <si>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</si>
  <si>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</si>
  <si>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</si>
  <si>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</si>
  <si>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</si>
  <si>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</si>
  <si>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</si>
  <si>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</si>
  <si>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</si>
  <si>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</si>
  <si>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</si>
  <si>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</si>
  <si>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</si>
  <si>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</si>
  <si>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</si>
  <si>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</si>
  <si>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</si>
  <si>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</si>
  <si>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</si>
  <si>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</si>
  <si>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</si>
  <si>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</si>
  <si>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</si>
  <si>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</si>
  <si>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</si>
  <si>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</si>
  <si>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</si>
  <si>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</si>
  <si>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</si>
  <si>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</si>
  <si>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</si>
  <si>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</si>
  <si>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</si>
  <si>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</si>
  <si>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</si>
  <si>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</si>
  <si>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</si>
  <si>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</si>
  <si>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</si>
  <si>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</si>
  <si>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</si>
  <si>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</si>
  <si>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</si>
  <si>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</si>
  <si>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</si>
  <si>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</si>
  <si>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</si>
  <si>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</si>
  <si>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</si>
  <si>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</si>
  <si>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</si>
  <si>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</si>
  <si>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</si>
  <si>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</si>
  <si>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</si>
  <si>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</si>
  <si>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</si>
  <si>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</si>
  <si>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</si>
  <si>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</si>
  <si>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</si>
  <si>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</si>
  <si>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</si>
  <si>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</si>
  <si>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</si>
  <si>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</si>
  <si>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</si>
  <si>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</si>
  <si>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</si>
  <si>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</si>
  <si>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</si>
  <si>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</si>
  <si>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</si>
  <si>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</si>
  <si>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</si>
  <si>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</si>
  <si>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</si>
  <si>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</si>
  <si>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</si>
  <si>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</si>
  <si>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</si>
  <si>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</si>
  <si>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</si>
  <si>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</si>
  <si>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</si>
  <si>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</si>
  <si>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</si>
  <si>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</si>
  <si>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</si>
  <si>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</si>
  <si>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</si>
  <si>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</si>
  <si>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</si>
  <si>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</si>
  <si>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</si>
  <si>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</si>
  <si>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</si>
  <si>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</si>
  <si>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</si>
  <si>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</si>
  <si>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</si>
  <si>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</si>
  <si>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</si>
  <si>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</si>
  <si>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</si>
  <si>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</si>
  <si>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</si>
  <si>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</si>
  <si>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</si>
  <si>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</si>
  <si>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</si>
  <si>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</si>
  <si>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</si>
  <si>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</si>
  <si>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</si>
  <si>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</si>
  <si>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</si>
  <si>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</si>
  <si>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</si>
  <si>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</si>
  <si>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</si>
  <si>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</si>
  <si>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</si>
  <si>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</si>
  <si>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</si>
  <si>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</si>
  <si>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</si>
  <si>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</si>
  <si>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</si>
  <si>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</si>
  <si>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</si>
  <si>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</si>
  <si>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</si>
  <si>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</si>
  <si>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</si>
  <si>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</si>
  <si>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</si>
  <si>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</si>
  <si>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</si>
  <si>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</si>
  <si>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</si>
  <si>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</si>
  <si>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</si>
  <si>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</si>
  <si>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</si>
  <si>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</si>
  <si>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</si>
  <si>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</si>
  <si>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</si>
  <si>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</si>
  <si>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</si>
  <si>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</si>
  <si>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</si>
  <si>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</si>
  <si>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</si>
  <si>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</si>
  <si>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</si>
  <si>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</si>
  <si>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</si>
  <si>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</si>
  <si>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</si>
  <si>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</si>
  <si>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</si>
  <si>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</si>
  <si>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</si>
  <si>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</si>
  <si>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</si>
  <si>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</si>
  <si>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</si>
  <si>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</si>
  <si>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</si>
  <si>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</si>
  <si>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</si>
  <si>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</si>
  <si>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</si>
  <si>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</si>
  <si>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</si>
  <si>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</si>
  <si>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</si>
  <si>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</si>
  <si>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</si>
  <si>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</si>
  <si>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</si>
  <si>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</si>
  <si>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</si>
  <si>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</si>
  <si>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</si>
  <si>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</si>
  <si>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</si>
  <si>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</si>
  <si>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</si>
  <si>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</si>
  <si>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</si>
  <si>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</si>
  <si>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</si>
  <si>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</si>
  <si>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</si>
  <si>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</si>
  <si>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</si>
  <si>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</si>
  <si>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</si>
  <si>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</si>
  <si>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</si>
  <si>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</si>
  <si>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</si>
  <si>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</si>
  <si>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</si>
  <si>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</si>
  <si>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</si>
  <si>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</si>
  <si>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</si>
  <si>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</si>
  <si>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</si>
  <si>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</si>
  <si>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</si>
  <si>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</si>
  <si>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</si>
  <si>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</si>
  <si>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</si>
  <si>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</si>
  <si>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</si>
  <si>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</si>
  <si>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</si>
  <si>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</si>
  <si>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</si>
  <si>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</si>
  <si>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</si>
  <si>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</si>
  <si>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</si>
  <si>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</si>
  <si>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</si>
  <si>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</si>
  <si>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</si>
  <si>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</si>
  <si>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</si>
  <si>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</si>
  <si>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</si>
  <si>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</si>
  <si>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</si>
  <si>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</si>
  <si>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</si>
  <si>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</si>
  <si>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</si>
  <si>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</si>
  <si>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</si>
  <si>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</si>
  <si>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</si>
  <si>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</si>
  <si>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</si>
  <si>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</si>
  <si>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</si>
  <si>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</si>
  <si>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</si>
  <si>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</si>
  <si>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</si>
  <si>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</si>
  <si>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</si>
  <si>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</si>
  <si>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</si>
  <si>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</si>
  <si>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</si>
  <si>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</si>
  <si>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</si>
  <si>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</si>
  <si>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</si>
  <si>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</si>
  <si>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</si>
  <si>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</si>
  <si>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</si>
  <si>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</si>
  <si>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</si>
  <si>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</si>
  <si>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</si>
  <si>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</si>
  <si>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</si>
  <si>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</si>
  <si>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</si>
  <si>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</si>
  <si>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</si>
  <si>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</si>
  <si>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</si>
  <si>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</si>
  <si>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</si>
  <si>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</si>
  <si>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</si>
  <si>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</si>
  <si>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</si>
  <si>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</si>
  <si>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</si>
  <si>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</si>
  <si>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</si>
  <si>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</si>
  <si>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</si>
  <si>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</si>
  <si>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</si>
  <si>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</si>
  <si>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</si>
  <si>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</si>
  <si>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</si>
  <si>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</si>
  <si>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</si>
  <si>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</si>
  <si>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</si>
  <si>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</si>
  <si>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</si>
  <si>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</si>
  <si>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</si>
  <si>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</si>
  <si>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</si>
  <si>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</si>
  <si>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</si>
  <si>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</si>
  <si>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</si>
  <si>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</si>
  <si>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</si>
  <si>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</si>
  <si>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</si>
  <si>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</si>
  <si>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</si>
  <si>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</si>
  <si>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</si>
  <si>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</si>
  <si>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</si>
  <si>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</si>
  <si>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</si>
  <si>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</si>
  <si>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</si>
  <si>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</si>
  <si>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</si>
  <si>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</si>
  <si>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</si>
  <si>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</si>
  <si>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</si>
  <si>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</si>
  <si>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</si>
  <si>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</si>
  <si>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</si>
  <si>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</si>
  <si>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</si>
  <si>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</si>
  <si>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</si>
  <si>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</si>
  <si>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</si>
  <si>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</si>
  <si>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</si>
  <si>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</si>
  <si>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</si>
  <si>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</si>
  <si>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</si>
  <si>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</si>
  <si>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</si>
  <si>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</si>
  <si>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</si>
  <si>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</si>
  <si>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</si>
  <si>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</si>
  <si>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</si>
  <si>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</si>
  <si>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</si>
  <si>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</si>
  <si>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</si>
  <si>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</si>
  <si>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</si>
  <si>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</si>
  <si>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</si>
  <si>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</si>
  <si>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</si>
  <si>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</si>
  <si>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</si>
  <si>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</si>
  <si>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</si>
  <si>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</si>
  <si>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</si>
  <si>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</si>
  <si>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</si>
  <si>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</si>
  <si>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</si>
  <si>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</si>
  <si>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</si>
  <si>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</si>
  <si>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</si>
  <si>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</si>
  <si>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</si>
  <si>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</si>
  <si>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</si>
  <si>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</si>
  <si>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</si>
  <si>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</si>
  <si>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</si>
  <si>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</si>
  <si>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</si>
  <si>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</si>
  <si>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</si>
  <si>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</si>
  <si>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</si>
  <si>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</si>
  <si>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</si>
  <si>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</si>
  <si>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</si>
  <si>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</si>
  <si>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</si>
  <si>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</si>
  <si>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</si>
  <si>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</si>
  <si>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</si>
  <si>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</si>
  <si>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</si>
  <si>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</si>
  <si>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</si>
  <si>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</si>
  <si>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</si>
  <si>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</si>
  <si>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</si>
  <si>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</si>
  <si>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</si>
  <si>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</si>
  <si>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</si>
  <si>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</si>
  <si>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</si>
  <si>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</si>
  <si>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</si>
  <si>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</si>
  <si>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</si>
  <si>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</si>
  <si>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</si>
  <si>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</si>
  <si>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</si>
  <si>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</si>
  <si>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</si>
  <si>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</si>
  <si>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</si>
  <si>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</si>
  <si>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</si>
  <si>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</si>
  <si>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</si>
  <si>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</si>
  <si>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</si>
  <si>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</si>
  <si>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</si>
  <si>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</si>
  <si>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</si>
  <si>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</si>
  <si>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</si>
  <si>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</si>
  <si>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</si>
  <si>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</si>
  <si>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</si>
  <si>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</si>
  <si>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</si>
  <si>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</si>
  <si>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</si>
  <si>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</si>
  <si>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</si>
  <si>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</si>
  <si>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</si>
  <si>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</si>
  <si>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</si>
  <si>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</si>
  <si>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</si>
  <si>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</si>
  <si>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</si>
  <si>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</si>
  <si>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</si>
  <si>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</si>
  <si>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</si>
  <si>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</si>
  <si>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</si>
  <si>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</si>
  <si>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</si>
  <si>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</si>
  <si>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</si>
  <si>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</si>
  <si>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</si>
  <si>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</si>
  <si>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</si>
  <si>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</si>
  <si>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</si>
  <si>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</si>
  <si>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</si>
  <si>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</si>
  <si>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</si>
  <si>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</si>
  <si>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</si>
  <si>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</si>
  <si>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</si>
  <si>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</si>
  <si>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</si>
  <si>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</si>
  <si>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</si>
  <si>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</si>
  <si>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</si>
  <si>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</si>
  <si>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</si>
  <si>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</si>
  <si>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</si>
  <si>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</si>
  <si>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</si>
  <si>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</si>
  <si>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</si>
  <si>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</si>
  <si>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</si>
  <si>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</si>
  <si>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</si>
  <si>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</si>
  <si>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</si>
  <si>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</si>
  <si>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</si>
  <si>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</si>
  <si>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</si>
  <si>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</si>
  <si>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</si>
  <si>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</si>
  <si>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</si>
  <si>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</si>
  <si>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</si>
  <si>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</si>
  <si>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</si>
  <si>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</si>
  <si>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</si>
  <si>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</si>
  <si>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</si>
  <si>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</si>
  <si>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</si>
  <si>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</si>
  <si>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</si>
  <si>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</si>
  <si>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</si>
  <si>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</si>
  <si>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</si>
  <si>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</si>
  <si>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</si>
  <si>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</si>
  <si>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</si>
  <si>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</si>
  <si>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</si>
  <si>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</si>
  <si>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</si>
  <si>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</si>
  <si>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</si>
  <si>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</si>
  <si>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</si>
  <si>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</si>
  <si>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</si>
  <si>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</si>
  <si>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</si>
  <si>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</si>
  <si>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</si>
  <si>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</si>
  <si>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</si>
  <si>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</si>
  <si>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</si>
  <si>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</si>
  <si>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</si>
  <si>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</si>
  <si>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</si>
  <si>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</si>
  <si>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</si>
  <si>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</si>
  <si>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</si>
  <si>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</si>
  <si>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</si>
  <si>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</si>
  <si>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</si>
  <si>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</si>
  <si>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</si>
  <si>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</si>
  <si>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</si>
  <si>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</si>
  <si>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</si>
  <si>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</si>
  <si>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</si>
  <si>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</si>
  <si>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</si>
  <si>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</si>
  <si>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</si>
  <si>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</si>
  <si>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</si>
  <si>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</si>
  <si>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</si>
  <si>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</si>
  <si>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</si>
  <si>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</si>
  <si>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</si>
  <si>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</si>
  <si>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</si>
  <si>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</si>
  <si>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</si>
  <si>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</si>
  <si>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</si>
  <si>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</si>
  <si>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</si>
  <si>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</si>
  <si>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</si>
  <si>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</si>
  <si>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</si>
  <si>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</si>
  <si>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</si>
  <si>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</si>
  <si>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</si>
  <si>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</si>
  <si>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</si>
  <si>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</si>
  <si>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</si>
  <si>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</si>
  <si>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</si>
  <si>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</si>
  <si>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</si>
  <si>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</si>
  <si>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</si>
  <si>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</si>
  <si>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</si>
  <si>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</si>
  <si>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</si>
  <si>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</si>
  <si>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</si>
  <si>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</si>
  <si>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</si>
  <si>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</si>
  <si>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</si>
  <si>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</si>
  <si>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</si>
  <si>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</si>
  <si>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</si>
  <si>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</si>
  <si>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</si>
  <si>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</si>
  <si>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</si>
  <si>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</si>
  <si>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</si>
  <si>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</si>
  <si>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</si>
  <si>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</si>
  <si>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</si>
  <si>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</si>
  <si>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</si>
  <si>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</si>
  <si>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</si>
  <si>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</si>
  <si>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</si>
  <si>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</si>
  <si>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</si>
  <si>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</si>
  <si>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</si>
  <si>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</si>
  <si>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</si>
  <si>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</si>
  <si>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</si>
  <si>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</si>
  <si>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</si>
  <si>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</si>
  <si>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</si>
  <si>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</si>
  <si>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</si>
  <si>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</si>
  <si>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</si>
  <si>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</si>
  <si>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</si>
  <si>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</si>
  <si>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</si>
  <si>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</si>
  <si>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</si>
  <si>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</si>
  <si>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</si>
  <si>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</si>
  <si>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</si>
  <si>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</si>
  <si>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</si>
  <si>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</si>
  <si>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</si>
  <si>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</si>
  <si>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</si>
  <si>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</si>
  <si>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</si>
  <si>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</si>
  <si>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</si>
  <si>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</si>
  <si>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</si>
  <si>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</si>
  <si>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</si>
  <si>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</si>
  <si>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</si>
  <si>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</si>
  <si>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</si>
  <si>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</si>
  <si>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</si>
  <si>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</si>
  <si>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</si>
  <si>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</si>
  <si>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</si>
  <si>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</si>
  <si>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</si>
  <si>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</si>
  <si>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</si>
  <si>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</si>
  <si>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</si>
  <si>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</si>
  <si>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</si>
  <si>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</si>
  <si>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</si>
  <si>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</si>
  <si>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</si>
  <si>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</si>
  <si>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</si>
  <si>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</si>
  <si>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</si>
  <si>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</si>
  <si>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</si>
  <si>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</si>
  <si>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</si>
  <si>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</si>
  <si>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</si>
  <si>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</si>
  <si>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</si>
  <si>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</si>
  <si>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</si>
  <si>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</si>
  <si>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</si>
  <si>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</si>
  <si>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</si>
  <si>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</si>
  <si>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</si>
  <si>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</si>
  <si>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</si>
  <si>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</si>
  <si>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</si>
  <si>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</si>
  <si>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</si>
  <si>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</si>
  <si>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</si>
  <si>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</si>
  <si>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</si>
  <si>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</si>
  <si>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</si>
  <si>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</si>
  <si>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</si>
  <si>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</si>
  <si>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</si>
  <si>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</si>
  <si>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</si>
  <si>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</si>
  <si>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</si>
  <si>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</si>
  <si>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</si>
  <si>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</si>
  <si>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</si>
  <si>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</si>
  <si>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</si>
  <si>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</si>
  <si>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</si>
  <si>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</si>
  <si>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</si>
  <si>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</si>
  <si>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</si>
  <si>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</si>
  <si>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</si>
  <si>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</si>
  <si>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</si>
  <si>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</si>
  <si>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</si>
  <si>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</si>
  <si>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</si>
  <si>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</si>
  <si>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</si>
  <si>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</si>
  <si>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</si>
  <si>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</si>
  <si>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</si>
  <si>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</si>
  <si>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</si>
  <si>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</si>
  <si>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</si>
  <si>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</si>
  <si>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</si>
  <si>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</si>
  <si>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</si>
  <si>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</si>
  <si>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</si>
  <si>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</si>
  <si>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</si>
  <si>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</si>
  <si>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</si>
  <si>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</si>
  <si>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</si>
  <si>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</si>
  <si>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</si>
  <si>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</si>
  <si>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</si>
  <si>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</si>
  <si>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</si>
  <si>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</si>
  <si>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</si>
  <si>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</si>
  <si>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</si>
  <si>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</si>
  <si>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</si>
  <si>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</si>
  <si>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</si>
  <si>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</si>
  <si>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</si>
  <si>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</si>
  <si>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</si>
  <si>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</si>
  <si>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</si>
  <si>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</si>
  <si>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</si>
  <si>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</si>
  <si>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</si>
  <si>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</si>
  <si>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</si>
  <si>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</si>
  <si>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</si>
  <si>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</si>
  <si>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</si>
  <si>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</si>
  <si>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</si>
  <si>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</si>
  <si>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</si>
  <si>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</si>
  <si>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</si>
  <si>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</si>
  <si>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</si>
  <si>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</si>
  <si>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</si>
  <si>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</si>
  <si>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</si>
  <si>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</si>
  <si>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</si>
  <si>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</si>
  <si>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</si>
  <si>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</si>
  <si>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</si>
  <si>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</si>
  <si>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</si>
  <si>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</si>
  <si>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</si>
  <si>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</si>
  <si>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</si>
  <si>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</si>
  <si>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</si>
  <si>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</si>
  <si>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</si>
  <si>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</si>
  <si>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</si>
  <si>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</si>
  <si>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</si>
  <si>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</si>
  <si>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</si>
  <si>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</si>
  <si>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</si>
  <si>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</si>
  <si>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</si>
  <si>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</si>
  <si>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</si>
  <si>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</si>
  <si>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</si>
  <si>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</si>
  <si>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</si>
  <si>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</si>
  <si>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</si>
  <si>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</si>
  <si>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</si>
  <si>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</si>
  <si>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</si>
  <si>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</si>
  <si>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</si>
  <si>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</si>
  <si>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</si>
  <si>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</si>
  <si>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</si>
  <si>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</si>
  <si>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</si>
  <si>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</si>
  <si>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</si>
  <si>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</si>
  <si>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</si>
  <si>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</si>
  <si>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</si>
  <si>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</si>
  <si>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</si>
  <si>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</si>
  <si>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</si>
  <si>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</si>
  <si>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</si>
  <si>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</si>
  <si>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</si>
  <si>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</si>
  <si>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</si>
  <si>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</si>
  <si>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</si>
  <si>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</si>
  <si>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</si>
  <si>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</si>
  <si>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</si>
  <si>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</si>
  <si>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</si>
  <si>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</si>
  <si>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</si>
  <si>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</si>
  <si>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</si>
  <si>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</si>
  <si>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</si>
  <si>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</si>
  <si>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</si>
  <si>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</si>
  <si>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</si>
  <si>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</si>
  <si>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</si>
  <si>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</si>
  <si>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</si>
  <si>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</si>
  <si>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</si>
  <si>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</si>
  <si>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</si>
  <si>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</si>
  <si>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</si>
  <si>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</si>
  <si>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</si>
  <si>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</si>
  <si>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</si>
  <si>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</si>
  <si>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</si>
  <si>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</si>
  <si>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</si>
  <si>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</si>
  <si>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</si>
  <si>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</si>
  <si>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</si>
  <si>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</si>
  <si>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</si>
  <si>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</si>
  <si>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</si>
  <si>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</si>
  <si>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</si>
  <si>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</si>
  <si>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</si>
  <si>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</si>
  <si>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</si>
  <si>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</si>
  <si>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</si>
  <si>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</si>
  <si>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</si>
  <si>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</si>
  <si>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</si>
  <si>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</si>
  <si>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</si>
  <si>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</si>
  <si>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</si>
  <si>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</si>
  <si>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</si>
  <si>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</si>
  <si>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</si>
  <si>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</si>
  <si>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</si>
  <si>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</si>
  <si>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</si>
  <si>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</si>
  <si>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</si>
  <si>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</si>
  <si>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</si>
  <si>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</si>
  <si>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</si>
  <si>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</si>
  <si>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</si>
  <si>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</si>
  <si>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</si>
  <si>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</si>
  <si>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</si>
  <si>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</si>
  <si>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</si>
  <si>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</si>
  <si>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</si>
  <si>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</si>
  <si>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</si>
  <si>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</si>
  <si>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</si>
  <si>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</si>
  <si>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</si>
  <si>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</si>
  <si>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</si>
  <si>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</si>
  <si>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</si>
  <si>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</si>
  <si>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</si>
  <si>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</si>
  <si>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</si>
  <si>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</si>
  <si>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</si>
  <si>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</si>
  <si>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</si>
  <si>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</si>
  <si>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</si>
  <si>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</si>
  <si>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</si>
  <si>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</si>
  <si>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</si>
  <si>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</si>
  <si>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</si>
  <si>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</si>
  <si>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</si>
  <si>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</si>
  <si>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</si>
  <si>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</si>
  <si>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</si>
  <si>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</si>
  <si>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</si>
  <si>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</si>
  <si>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</si>
  <si>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</si>
  <si>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</si>
  <si>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</si>
  <si>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</si>
  <si>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</si>
  <si>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</si>
  <si>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</si>
  <si>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</si>
  <si>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</si>
  <si>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</si>
  <si>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</si>
  <si>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</si>
  <si>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</si>
  <si>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</si>
  <si>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</si>
  <si>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</si>
  <si>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</si>
  <si>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</si>
  <si>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</si>
  <si>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</si>
  <si>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</si>
  <si>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</si>
  <si>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</si>
  <si>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</si>
  <si>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</si>
  <si>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</si>
  <si>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</si>
  <si>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</si>
  <si>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</si>
  <si>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</si>
  <si>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</si>
  <si>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</si>
  <si>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</si>
  <si>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</si>
  <si>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</si>
  <si>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</si>
  <si>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</si>
  <si>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</si>
  <si>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</si>
  <si>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</si>
  <si>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</si>
  <si>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</si>
  <si>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</si>
  <si>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</si>
  <si>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</si>
  <si>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</si>
  <si>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</si>
  <si>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</si>
  <si>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</si>
  <si>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</si>
  <si>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</si>
  <si>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</si>
  <si>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</si>
  <si>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</si>
  <si>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</si>
  <si>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</si>
  <si>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</si>
  <si>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</si>
  <si>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</si>
  <si>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</si>
  <si>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</si>
  <si>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</si>
  <si>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</si>
  <si>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</si>
  <si>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</si>
  <si>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</si>
  <si>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</si>
  <si>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</si>
  <si>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</si>
  <si>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</si>
  <si>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</si>
  <si>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</si>
  <si>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</si>
  <si>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</si>
  <si>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</si>
  <si>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</si>
  <si>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</si>
  <si>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</si>
  <si>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</si>
  <si>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</si>
  <si>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</si>
  <si>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</si>
  <si>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</si>
  <si>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</si>
  <si>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</si>
  <si>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</si>
  <si>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</si>
  <si>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</si>
  <si>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</si>
  <si>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</si>
  <si>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</si>
  <si>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</si>
  <si>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</si>
  <si>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</si>
  <si>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</si>
  <si>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</si>
  <si>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</si>
  <si>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</si>
  <si>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</si>
  <si>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</si>
  <si>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</si>
  <si>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</si>
  <si>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</si>
  <si>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</si>
  <si>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</si>
  <si>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</si>
  <si>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</si>
  <si>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</si>
  <si>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</si>
  <si>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</si>
  <si>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</si>
  <si>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</si>
  <si>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</si>
  <si>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</si>
  <si>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</si>
  <si>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</si>
  <si>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</si>
  <si>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</si>
  <si>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</si>
  <si>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</si>
  <si>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</si>
  <si>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</si>
  <si>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</si>
  <si>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</si>
  <si>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</si>
  <si>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</si>
  <si>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</si>
  <si>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</si>
  <si>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</si>
  <si>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</si>
  <si>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</si>
  <si>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</si>
  <si>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</si>
  <si>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</si>
  <si>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</si>
  <si>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</si>
  <si>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</si>
  <si>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</si>
  <si>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</si>
  <si>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</si>
  <si>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</si>
  <si>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</si>
  <si>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</si>
  <si>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</si>
  <si>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</si>
  <si>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</si>
  <si>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</si>
  <si>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</si>
  <si>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</si>
  <si>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</si>
  <si>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</si>
  <si>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</si>
  <si>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</si>
  <si>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</si>
  <si>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</si>
  <si>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</si>
  <si>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</si>
  <si>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</si>
  <si>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</si>
  <si>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</si>
  <si>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</si>
  <si>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</si>
  <si>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</si>
  <si>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</si>
  <si>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</si>
  <si>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</si>
  <si>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</si>
  <si>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</si>
  <si>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</si>
  <si>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</si>
  <si>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</si>
  <si>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</si>
  <si>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</si>
  <si>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</si>
  <si>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</si>
  <si>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</si>
  <si>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</si>
  <si>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</si>
  <si>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</si>
  <si>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</si>
  <si>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</si>
  <si>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</si>
  <si>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</si>
  <si>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</si>
  <si>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</si>
  <si>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</si>
  <si>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</si>
  <si>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</si>
  <si>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</si>
  <si>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</si>
  <si>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</si>
  <si>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</si>
  <si>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</si>
  <si>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</si>
  <si>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</si>
  <si>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</si>
  <si>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</si>
  <si>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</si>
  <si>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</si>
  <si>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</si>
  <si>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</si>
  <si>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</si>
  <si>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</si>
  <si>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</si>
  <si>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</si>
  <si>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</si>
  <si>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</si>
  <si>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</si>
  <si>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</si>
  <si>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</si>
  <si>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</si>
  <si>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</si>
  <si>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</si>
  <si>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</si>
  <si>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</si>
  <si>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</si>
  <si>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</si>
  <si>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</si>
  <si>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</si>
  <si>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</si>
  <si>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</si>
  <si>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</si>
  <si>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</si>
  <si>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</si>
  <si>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</si>
  <si>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</si>
  <si>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</si>
  <si>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</si>
  <si>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</si>
  <si>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</si>
  <si>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</si>
  <si>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</si>
  <si>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</si>
  <si>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</si>
  <si>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</si>
  <si>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</si>
  <si>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</si>
  <si>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</si>
  <si>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</si>
  <si>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</si>
  <si>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</si>
  <si>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</si>
  <si>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</si>
  <si>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</si>
  <si>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</si>
  <si>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</si>
  <si>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</si>
  <si>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</si>
  <si>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</si>
  <si>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</si>
  <si>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</si>
  <si>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</si>
  <si>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</si>
  <si>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</si>
  <si>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</si>
  <si>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</si>
  <si>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</si>
  <si>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</si>
  <si>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</si>
  <si>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</si>
  <si>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</si>
  <si>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</si>
  <si>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</si>
  <si>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</si>
  <si>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</si>
  <si>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</si>
  <si>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</si>
  <si>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</si>
  <si>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</si>
  <si>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</si>
  <si>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</si>
  <si>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</si>
  <si>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</si>
  <si>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</si>
  <si>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</si>
  <si>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</si>
  <si>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</si>
  <si>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</si>
  <si>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</si>
  <si>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</si>
  <si>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</si>
  <si>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</si>
  <si>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</si>
  <si>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</si>
  <si>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</si>
  <si>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</si>
  <si>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</si>
  <si>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</si>
  <si>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</si>
  <si>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</si>
  <si>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</si>
  <si>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</si>
  <si>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</si>
  <si>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</si>
  <si>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</si>
  <si>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</si>
  <si>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</si>
  <si>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</si>
  <si>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</si>
  <si>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</si>
  <si>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</si>
  <si>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</si>
  <si>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</si>
  <si>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</si>
  <si>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</si>
  <si>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</si>
  <si>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</si>
  <si>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</si>
  <si>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</si>
  <si>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</si>
  <si>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</si>
  <si>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</si>
  <si>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</si>
  <si>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</si>
  <si>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</si>
  <si>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</si>
  <si>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</si>
  <si>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</si>
  <si>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</si>
  <si>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</si>
  <si>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</si>
  <si>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</si>
  <si>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</si>
  <si>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</si>
  <si>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</si>
  <si>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</si>
  <si>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</si>
  <si>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</si>
  <si>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</si>
  <si>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</si>
  <si>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</si>
  <si>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</si>
  <si>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</si>
  <si>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</si>
  <si>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</si>
  <si>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</si>
  <si>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</si>
  <si>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</si>
  <si>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</si>
  <si>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</si>
  <si>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</si>
  <si>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</si>
  <si>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</si>
  <si>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</si>
  <si>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</si>
  <si>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</si>
  <si>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</si>
  <si>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</si>
  <si>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</si>
  <si>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</si>
  <si>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</si>
  <si>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</si>
  <si>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</si>
  <si>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</si>
  <si>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</si>
  <si>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</si>
  <si>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</si>
  <si>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</si>
  <si>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</si>
  <si>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</si>
  <si>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</si>
  <si>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</si>
  <si>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</si>
  <si>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</si>
  <si>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</si>
  <si>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</si>
  <si>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</si>
  <si>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</si>
  <si>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</si>
  <si>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</si>
  <si>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</si>
  <si>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</si>
  <si>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</si>
  <si>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</si>
  <si>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</si>
  <si>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</si>
  <si>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</si>
  <si>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</si>
  <si>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</si>
  <si>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</si>
  <si>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</si>
  <si>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</si>
  <si>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</si>
  <si>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</si>
  <si>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</si>
  <si>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</si>
  <si>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</si>
  <si>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</si>
  <si>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</si>
  <si>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</si>
  <si>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</si>
  <si>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</si>
  <si>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</si>
  <si>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</si>
  <si>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</si>
  <si>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</si>
  <si>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</si>
  <si>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</si>
  <si>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</si>
  <si>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</si>
  <si>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</si>
  <si>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</si>
  <si>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</si>
  <si>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</si>
  <si>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</si>
  <si>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</si>
  <si>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</si>
  <si>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</si>
  <si>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</si>
  <si>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</si>
  <si>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</si>
  <si>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</si>
  <si>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</si>
  <si>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</si>
  <si>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</si>
  <si>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</si>
  <si>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</si>
  <si>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</si>
  <si>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</si>
  <si>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</si>
  <si>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</si>
  <si>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</si>
  <si>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</si>
  <si>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</si>
  <si>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</si>
  <si>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</si>
  <si>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</si>
  <si>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</si>
  <si>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</si>
  <si>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</si>
  <si>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</si>
  <si>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</si>
  <si>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</si>
  <si>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</si>
  <si>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</si>
  <si>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</si>
  <si>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</si>
  <si>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</si>
  <si>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</si>
  <si>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</si>
  <si>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</si>
  <si>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</si>
  <si>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</si>
  <si>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</si>
  <si>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</si>
  <si>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</si>
  <si>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</si>
  <si>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</si>
  <si>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</si>
  <si>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</si>
  <si>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</si>
  <si>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</si>
  <si>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</si>
  <si>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</si>
  <si>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</si>
  <si>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</si>
  <si>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</si>
  <si>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</si>
  <si>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</si>
  <si>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</si>
  <si>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</si>
  <si>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</si>
  <si>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</si>
  <si>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</si>
  <si>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</si>
  <si>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</si>
  <si>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</si>
  <si>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</si>
  <si>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</si>
  <si>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</si>
  <si>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</si>
  <si>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</si>
  <si>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</si>
  <si>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</si>
  <si>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</si>
  <si>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</si>
  <si>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</si>
  <si>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</si>
  <si>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</si>
  <si>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</si>
  <si>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</si>
  <si>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</si>
  <si>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</si>
  <si>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</si>
  <si>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</si>
  <si>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</si>
  <si>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</si>
  <si>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</si>
  <si>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</si>
  <si>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</si>
  <si>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</si>
  <si>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</si>
  <si>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</si>
  <si>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</si>
  <si>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</si>
  <si>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</si>
  <si>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</si>
  <si>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</si>
  <si>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</si>
  <si>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</si>
  <si>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</si>
  <si>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</si>
  <si>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</si>
  <si>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</si>
  <si>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</si>
  <si>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</si>
  <si>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</si>
  <si>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</si>
  <si>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</si>
  <si>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</si>
  <si>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</si>
  <si>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</si>
  <si>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</si>
  <si>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</si>
  <si>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</si>
  <si>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</si>
  <si>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</si>
  <si>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</si>
  <si>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</si>
  <si>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</si>
  <si>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</si>
  <si>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</si>
  <si>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</si>
  <si>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</si>
  <si>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</si>
  <si>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</si>
  <si>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</si>
  <si>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</si>
  <si>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</si>
  <si>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</si>
  <si>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</si>
  <si>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</si>
  <si>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</si>
  <si>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</si>
  <si>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</si>
  <si>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</si>
  <si>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</si>
  <si>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</si>
  <si>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</si>
  <si>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</si>
  <si>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</si>
  <si>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</si>
  <si>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</si>
  <si>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</si>
  <si>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</si>
  <si>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</si>
  <si>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</si>
  <si>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</si>
  <si>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</si>
  <si>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</si>
  <si>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</si>
  <si>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</si>
  <si>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</si>
  <si>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</si>
  <si>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</si>
  <si>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</si>
  <si>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</si>
  <si>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</si>
  <si>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</si>
  <si>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</si>
  <si>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</si>
  <si>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</si>
  <si>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</si>
  <si>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</si>
  <si>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</si>
  <si>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</si>
  <si>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</si>
  <si>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</si>
  <si>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</si>
  <si>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</si>
  <si>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</si>
  <si>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</si>
  <si>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</si>
  <si>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</si>
  <si>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</si>
  <si>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</si>
  <si>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</si>
  <si>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</si>
  <si>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</si>
  <si>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</si>
  <si>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</si>
  <si>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</si>
  <si>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</si>
  <si>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</si>
  <si>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</si>
  <si>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</si>
  <si>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</si>
  <si>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</si>
  <si>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</si>
  <si>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</si>
  <si>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</si>
  <si>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</si>
  <si>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</si>
  <si>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</si>
  <si>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</si>
  <si>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</si>
  <si>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</si>
  <si>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</si>
  <si>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</si>
  <si>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</si>
  <si>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</si>
  <si>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</si>
  <si>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</si>
  <si>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</si>
  <si>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</si>
  <si>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</si>
  <si>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</si>
  <si>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</si>
  <si>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</si>
  <si>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</si>
  <si>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</si>
  <si>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</si>
  <si>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</si>
  <si>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</si>
  <si>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</si>
  <si>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</si>
  <si>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</si>
  <si>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</si>
  <si>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</si>
  <si>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</si>
  <si>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</si>
  <si>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</si>
  <si>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</si>
  <si>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</si>
  <si>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</si>
  <si>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</si>
  <si>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</si>
  <si>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</si>
  <si>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</si>
  <si>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</si>
  <si>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</si>
  <si>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</si>
  <si>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</si>
  <si>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</si>
  <si>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</si>
  <si>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</si>
  <si>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</si>
  <si>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</si>
  <si>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</si>
  <si>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</si>
  <si>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</si>
  <si>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</si>
  <si>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</si>
  <si>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</si>
  <si>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</si>
  <si>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</si>
  <si>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</si>
  <si>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</si>
  <si>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</si>
  <si>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</si>
  <si>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</si>
  <si>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</si>
  <si>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</si>
  <si>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</si>
  <si>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</si>
  <si>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</si>
  <si>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</si>
  <si>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</si>
  <si>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</si>
  <si>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</si>
  <si>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</si>
  <si>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</si>
  <si>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</si>
  <si>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</si>
  <si>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</si>
  <si>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</si>
  <si>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</si>
  <si>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</si>
  <si>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</si>
  <si>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</si>
  <si>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</si>
  <si>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</si>
  <si>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</si>
  <si>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</si>
  <si>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</si>
  <si>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</si>
  <si>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</si>
  <si>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</si>
  <si>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</si>
  <si>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</si>
  <si>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</si>
  <si>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</si>
  <si>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</si>
  <si>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</si>
  <si>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</si>
  <si>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</si>
  <si>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</si>
  <si>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</si>
  <si>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</si>
  <si>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</si>
  <si>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</si>
  <si>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</si>
  <si>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</si>
  <si>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</si>
  <si>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</si>
  <si>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</si>
  <si>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</si>
  <si>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</si>
  <si>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</si>
  <si>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</si>
  <si>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</si>
  <si>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</si>
  <si>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</si>
  <si>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</si>
  <si>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</si>
  <si>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</si>
  <si>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</si>
  <si>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</si>
  <si>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</si>
  <si>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</si>
  <si>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</si>
  <si>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</si>
  <si>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</si>
  <si>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</si>
  <si>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</si>
  <si>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</si>
  <si>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</si>
  <si>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</si>
  <si>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</si>
  <si>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</si>
  <si>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</si>
  <si>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</si>
  <si>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</si>
  <si>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</si>
  <si>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</si>
  <si>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</si>
  <si>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</si>
  <si>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</si>
  <si>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</si>
  <si>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</si>
  <si>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</si>
  <si>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</si>
  <si>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</si>
  <si>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</si>
  <si>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</si>
  <si>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</si>
  <si>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</si>
  <si>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</si>
  <si>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</si>
  <si>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</si>
  <si>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</si>
  <si>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</si>
  <si>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</si>
  <si>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</si>
  <si>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</si>
  <si>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</si>
  <si>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</si>
  <si>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</si>
  <si>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</si>
  <si>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</si>
  <si>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</si>
  <si>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</si>
  <si>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</si>
  <si>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</si>
  <si>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</si>
  <si>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</si>
  <si>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</si>
  <si>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</si>
  <si>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</si>
  <si>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</si>
  <si>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</si>
  <si>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</si>
  <si>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</si>
  <si>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</si>
  <si>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</si>
  <si>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</si>
  <si>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</si>
  <si>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</si>
  <si>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</si>
  <si>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</si>
  <si>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</si>
  <si>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</si>
  <si>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</si>
  <si>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</si>
  <si>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</si>
  <si>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</si>
  <si>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</si>
  <si>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</si>
  <si>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</si>
  <si>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</si>
  <si>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</si>
  <si>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</si>
  <si>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</si>
  <si>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</si>
  <si>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</si>
  <si>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</si>
  <si>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</si>
  <si>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</si>
  <si>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</si>
  <si>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</si>
  <si>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</si>
  <si>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</si>
  <si>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</si>
  <si>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</si>
  <si>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</si>
  <si>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</si>
  <si>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</si>
  <si>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</si>
  <si>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</si>
  <si>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</si>
  <si>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</si>
  <si>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</si>
  <si>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</si>
  <si>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</si>
  <si>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</si>
  <si>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</si>
  <si>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</si>
  <si>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</si>
  <si>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</si>
  <si>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</si>
  <si>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</si>
  <si>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</si>
  <si>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</si>
  <si>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</si>
  <si>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</si>
  <si>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</si>
  <si>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</si>
  <si>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</si>
  <si>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</si>
  <si>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</si>
  <si>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</si>
  <si>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</si>
  <si>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</si>
  <si>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</si>
  <si>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</si>
  <si>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</si>
  <si>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</si>
  <si>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</si>
  <si>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</si>
  <si>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</si>
  <si>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</si>
  <si>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</si>
  <si>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</si>
  <si>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</si>
  <si>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</si>
  <si>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</si>
  <si>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</si>
  <si>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</si>
  <si>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</si>
  <si>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</si>
  <si>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</si>
  <si>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</si>
  <si>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</si>
  <si>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</si>
  <si>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</si>
  <si>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</si>
  <si>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</si>
  <si>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</si>
  <si>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</si>
  <si>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</si>
  <si>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</si>
  <si>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</si>
  <si>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</si>
  <si>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</si>
  <si>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</si>
  <si>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</si>
  <si>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</si>
  <si>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</si>
  <si>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</si>
  <si>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</si>
  <si>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</si>
  <si>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</si>
  <si>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</si>
  <si>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</si>
  <si>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</si>
  <si>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</si>
  <si>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</si>
  <si>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</si>
  <si>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</si>
  <si>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</si>
  <si>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</si>
  <si>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</si>
  <si>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</si>
  <si>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</si>
  <si>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</si>
  <si>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</si>
  <si>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</si>
  <si>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</si>
  <si>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</si>
  <si>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</si>
  <si>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</si>
  <si>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</si>
  <si>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</si>
  <si>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</si>
  <si>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</si>
  <si>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</si>
  <si>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</si>
  <si>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</si>
  <si>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</si>
  <si>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</si>
  <si>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</si>
  <si>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</si>
  <si>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</si>
  <si>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</si>
  <si>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</si>
  <si>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</si>
  <si>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</si>
  <si>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</si>
  <si>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</si>
  <si>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</si>
  <si>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</si>
  <si>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</si>
  <si>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</si>
  <si>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</si>
  <si>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</si>
  <si>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</si>
  <si>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</si>
  <si>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</si>
  <si>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</si>
  <si>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</si>
  <si>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</si>
  <si>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</si>
  <si>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</si>
  <si>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</si>
  <si>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</si>
  <si>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</si>
  <si>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</si>
  <si>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</si>
  <si>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</si>
  <si>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</si>
  <si>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</si>
  <si>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</si>
  <si>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</si>
  <si>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</si>
  <si>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</si>
  <si>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</si>
  <si>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</si>
  <si>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</si>
  <si>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</si>
  <si>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</si>
  <si>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</si>
  <si>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</si>
  <si>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</si>
  <si>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</si>
  <si>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</si>
  <si>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</si>
  <si>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</si>
  <si>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</si>
  <si>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</si>
  <si>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</si>
  <si>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</si>
  <si>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</si>
  <si>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</si>
  <si>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</si>
  <si>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</si>
  <si>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</si>
  <si>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</si>
  <si>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</si>
  <si>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</si>
  <si>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</si>
  <si>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</si>
  <si>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</si>
  <si>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</si>
  <si>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</si>
  <si>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</si>
  <si>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</si>
  <si>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</si>
  <si>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</si>
  <si>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</si>
  <si>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</si>
  <si>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</si>
  <si>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</si>
  <si>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</si>
  <si>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</si>
  <si>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</si>
  <si>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</si>
  <si>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</si>
  <si>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</si>
  <si>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</si>
  <si>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</si>
  <si>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</si>
  <si>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</si>
  <si>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</si>
  <si>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</si>
  <si>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</si>
  <si>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</si>
  <si>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</si>
  <si>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</si>
  <si>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</si>
  <si>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</si>
  <si>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</si>
  <si>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</si>
  <si>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</si>
  <si>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</si>
  <si>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</si>
  <si>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</si>
  <si>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</si>
  <si>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</si>
  <si>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</si>
  <si>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</si>
  <si>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</si>
  <si>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</si>
  <si>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</si>
  <si>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</si>
  <si>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</si>
  <si>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</si>
  <si>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</si>
  <si>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</si>
  <si>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</si>
  <si>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</si>
  <si>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</si>
  <si>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</si>
  <si>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</si>
  <si>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</si>
  <si>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</si>
  <si>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</si>
  <si>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</si>
  <si>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</si>
  <si>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</si>
  <si>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</si>
  <si>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</si>
  <si>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</si>
  <si>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</si>
  <si>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</si>
  <si>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</si>
  <si>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</si>
  <si>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</si>
  <si>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</si>
  <si>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</si>
  <si>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</si>
  <si>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</si>
  <si>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</si>
  <si>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</si>
  <si>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</si>
  <si>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</si>
  <si>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</si>
  <si>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</si>
  <si>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</si>
  <si>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</si>
  <si>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</si>
  <si>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</si>
  <si>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</si>
  <si>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</si>
  <si>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</si>
  <si>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</si>
  <si>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</si>
  <si>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</si>
  <si>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</si>
  <si>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</si>
  <si>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</si>
  <si>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</si>
  <si>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</si>
  <si>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</si>
  <si>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</si>
  <si>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</si>
  <si>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</si>
  <si>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</si>
  <si>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</si>
  <si>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</si>
  <si>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</si>
  <si>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</si>
  <si>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</si>
  <si>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</si>
  <si>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</si>
  <si>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</si>
  <si>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</si>
  <si>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</si>
  <si>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</si>
  <si>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</si>
  <si>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</si>
  <si>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</si>
  <si>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</si>
  <si>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</si>
  <si>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</si>
  <si>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</si>
  <si>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</si>
  <si>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</si>
  <si>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</si>
  <si>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</si>
  <si>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</si>
  <si>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</si>
  <si>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</si>
  <si>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</si>
  <si>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</si>
  <si>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</si>
  <si>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</si>
  <si>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</si>
  <si>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</si>
  <si>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</si>
  <si>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</si>
  <si>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</si>
  <si>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</si>
  <si>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</si>
  <si>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</si>
  <si>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</si>
  <si>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</si>
  <si>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</si>
  <si>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</si>
  <si>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</si>
  <si>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</si>
  <si>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</si>
  <si>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</si>
  <si>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</si>
  <si>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</si>
  <si>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</si>
  <si>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</si>
  <si>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</si>
  <si>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</si>
  <si>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</si>
  <si>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</si>
  <si>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</si>
  <si>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</si>
  <si>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</si>
  <si>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</si>
  <si>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</si>
  <si>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</si>
  <si>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</si>
  <si>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</si>
  <si>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</si>
  <si>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</si>
  <si>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</si>
  <si>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</si>
  <si>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</si>
  <si>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</si>
  <si>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</si>
  <si>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</si>
  <si>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</si>
  <si>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</si>
  <si>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</si>
  <si>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</si>
  <si>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</si>
  <si>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</si>
  <si>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</si>
  <si>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</si>
  <si>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</si>
  <si>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</si>
  <si>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</si>
  <si>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</si>
  <si>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</si>
  <si>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</si>
  <si>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</si>
  <si>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</si>
  <si>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</si>
  <si>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</si>
  <si>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</si>
  <si>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</si>
  <si>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</si>
  <si>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</si>
  <si>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</si>
  <si>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</si>
  <si>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</si>
  <si>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</si>
  <si>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</si>
  <si>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</si>
  <si>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</si>
  <si>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</si>
  <si>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</si>
  <si>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</si>
  <si>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</si>
  <si>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</si>
  <si>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</si>
  <si>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</si>
  <si>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</si>
  <si>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</si>
  <si>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</si>
  <si>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</si>
  <si>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</si>
  <si>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</si>
  <si>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</si>
  <si>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</si>
  <si>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</si>
  <si>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</si>
  <si>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</si>
  <si>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</si>
  <si>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</si>
  <si>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</si>
  <si>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</si>
  <si>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</si>
  <si>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</si>
  <si>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</si>
  <si>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</si>
  <si>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</si>
  <si>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</si>
  <si>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</si>
  <si>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</si>
  <si>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</si>
  <si>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</si>
  <si>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</si>
  <si>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</si>
  <si>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</si>
  <si>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</si>
  <si>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</si>
  <si>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</si>
  <si>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</si>
  <si>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</si>
  <si>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</si>
  <si>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</si>
  <si>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</si>
  <si>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</si>
  <si>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</si>
  <si>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</si>
  <si>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</si>
  <si>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</si>
  <si>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</si>
  <si>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</si>
  <si>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</si>
  <si>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</si>
  <si>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</si>
  <si>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</si>
  <si>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</si>
  <si>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</si>
  <si>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</si>
  <si>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</si>
  <si>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</si>
  <si>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</si>
  <si>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</si>
  <si>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</si>
  <si>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</si>
  <si>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</si>
  <si>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</si>
  <si>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</si>
  <si>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</si>
  <si>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</si>
  <si>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</si>
  <si>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</si>
  <si>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</si>
  <si>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</si>
  <si>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</si>
  <si>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</si>
  <si>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</si>
  <si>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</si>
  <si>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</si>
  <si>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</si>
  <si>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</si>
  <si>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</si>
  <si>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</si>
  <si>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</si>
  <si>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</si>
  <si>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</si>
  <si>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</si>
  <si>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</si>
  <si>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</si>
  <si>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</si>
  <si>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</si>
  <si>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</si>
  <si>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</si>
  <si>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</si>
  <si>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</si>
  <si>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</si>
  <si>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</si>
  <si>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</si>
  <si>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</si>
  <si>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</si>
  <si>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</si>
  <si>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</si>
  <si>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</si>
  <si>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</si>
  <si>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</si>
  <si>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</si>
  <si>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</si>
  <si>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</si>
  <si>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</si>
  <si>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</si>
  <si>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</si>
  <si>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</si>
  <si>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</si>
  <si>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</si>
  <si>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</si>
  <si>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</si>
  <si>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</si>
  <si>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</si>
  <si>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</si>
  <si>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</si>
  <si>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</si>
  <si>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</si>
  <si>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</si>
  <si>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</si>
  <si>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</si>
  <si>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</si>
  <si>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</si>
  <si>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</si>
  <si>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</si>
  <si>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</si>
  <si>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</si>
  <si>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</si>
  <si>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</si>
  <si>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</si>
  <si>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</si>
  <si>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</si>
  <si>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</si>
  <si>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</si>
  <si>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</si>
  <si>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</si>
  <si>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</si>
  <si>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</si>
  <si>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</si>
  <si>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</si>
  <si>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</si>
  <si>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</si>
  <si>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</si>
  <si>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</si>
  <si>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</si>
  <si>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</si>
  <si>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</si>
  <si>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</si>
  <si>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</si>
  <si>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</si>
  <si>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</si>
  <si>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</si>
  <si>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</si>
  <si>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</si>
  <si>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</si>
  <si>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</si>
  <si>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</si>
  <si>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</si>
  <si>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</si>
  <si>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</si>
  <si>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</si>
  <si>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</si>
  <si>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</si>
  <si>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</si>
  <si>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</si>
  <si>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</si>
  <si>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</si>
  <si>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</si>
  <si>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</si>
  <si>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</si>
  <si>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</si>
  <si>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</si>
  <si>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</si>
  <si>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</si>
  <si>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</si>
  <si>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</si>
  <si>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</si>
  <si>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</si>
  <si>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</si>
  <si>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</si>
  <si>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</si>
  <si>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</si>
  <si>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</si>
  <si>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</si>
  <si>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</si>
  <si>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</si>
  <si>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</si>
  <si>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</si>
  <si>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</si>
  <si>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</si>
  <si>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</si>
  <si>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</si>
  <si>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</si>
  <si>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</si>
  <si>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</si>
  <si>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</si>
  <si>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</si>
  <si>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</si>
  <si>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</si>
  <si>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</si>
  <si>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</si>
  <si>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</si>
  <si>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</si>
  <si>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</si>
  <si>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</si>
  <si>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</si>
  <si>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</si>
  <si>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</si>
  <si>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</si>
  <si>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</si>
  <si>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</si>
  <si>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</si>
  <si>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</si>
  <si>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</si>
  <si>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</si>
  <si>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</si>
  <si>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</si>
  <si>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</si>
  <si>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</si>
  <si>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</si>
  <si>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</si>
  <si>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</si>
  <si>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</si>
  <si>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</si>
  <si>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</si>
  <si>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</si>
  <si>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</si>
  <si>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</si>
  <si>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</si>
  <si>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</si>
  <si>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</si>
  <si>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</si>
  <si>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</si>
  <si>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</si>
  <si>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</si>
  <si>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</si>
  <si>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</si>
  <si>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</si>
  <si>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</si>
  <si>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</si>
  <si>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</si>
  <si>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</si>
  <si>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</si>
  <si>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</si>
  <si>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</si>
  <si>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</si>
  <si>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</si>
  <si>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</si>
  <si>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</si>
  <si>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</si>
  <si>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</si>
  <si>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</si>
  <si>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</si>
  <si>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</si>
  <si>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</si>
  <si>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</si>
  <si>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</si>
  <si>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</si>
  <si>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</si>
  <si>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</si>
  <si>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</si>
  <si>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</si>
  <si>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</si>
  <si>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</si>
  <si>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</si>
  <si>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</si>
  <si>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</si>
  <si>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</si>
  <si>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</si>
  <si>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</si>
  <si>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</si>
  <si>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</si>
  <si>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</si>
  <si>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</si>
  <si>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</si>
  <si>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</si>
  <si>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</si>
  <si>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</si>
  <si>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</si>
  <si>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</si>
  <si>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</si>
  <si>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</si>
  <si>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</si>
  <si>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</si>
  <si>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</si>
  <si>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</si>
  <si>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</si>
  <si>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</si>
  <si>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</si>
  <si>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</si>
  <si>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</si>
  <si>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</si>
  <si>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</si>
  <si>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</si>
  <si>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</si>
  <si>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</si>
  <si>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</si>
  <si>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</si>
  <si>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</si>
  <si>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</si>
  <si>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</si>
  <si>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</si>
  <si>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</si>
  <si>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</si>
  <si>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</si>
  <si>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</si>
  <si>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</si>
  <si>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</si>
  <si>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</si>
  <si>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</si>
  <si>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</si>
  <si>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</si>
  <si>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</si>
  <si>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</si>
  <si>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</si>
  <si>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</si>
  <si>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</si>
  <si>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</si>
  <si>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</si>
  <si>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</si>
  <si>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</si>
  <si>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</si>
  <si>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</si>
  <si>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</si>
  <si>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</si>
  <si>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</si>
  <si>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</si>
  <si>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</si>
  <si>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</si>
  <si>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</si>
  <si>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</si>
  <si>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</si>
  <si>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</si>
  <si>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</si>
  <si>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</si>
  <si>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</si>
  <si>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</si>
  <si>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</si>
  <si>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</si>
  <si>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</si>
  <si>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</si>
  <si>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</si>
  <si>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</si>
  <si>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</si>
  <si>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</si>
  <si>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</si>
  <si>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</si>
  <si>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</si>
  <si>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</si>
  <si>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</si>
  <si>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</si>
  <si>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</si>
  <si>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</si>
  <si>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</si>
  <si>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</si>
  <si>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</si>
  <si>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</si>
  <si>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</si>
  <si>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</si>
  <si>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</si>
  <si>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</si>
  <si>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</si>
  <si>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</si>
  <si>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</si>
  <si>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</si>
  <si>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</si>
  <si>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</si>
  <si>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</si>
  <si>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</si>
  <si>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</si>
  <si>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</si>
  <si>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</si>
  <si>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</si>
  <si>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</si>
  <si>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</si>
  <si>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</si>
  <si>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</si>
  <si>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</si>
  <si>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</si>
  <si>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</si>
  <si>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</si>
  <si>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</si>
  <si>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</si>
  <si>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</si>
  <si>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</si>
  <si>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</si>
  <si>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</si>
  <si>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</si>
  <si>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</si>
  <si>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</si>
  <si>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</si>
  <si>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</si>
  <si>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</si>
  <si>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</si>
  <si>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</si>
  <si>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</si>
  <si>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</si>
  <si>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</si>
  <si>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</si>
  <si>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</si>
  <si>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</si>
  <si>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</si>
  <si>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</si>
  <si>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</si>
  <si>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</si>
  <si>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</si>
  <si>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</si>
  <si>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</si>
  <si>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</si>
  <si>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</si>
  <si>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</si>
  <si>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</si>
  <si>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</si>
  <si>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</si>
  <si>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</si>
  <si>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</si>
  <si>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</si>
  <si>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</si>
  <si>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</si>
  <si>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</si>
  <si>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</si>
  <si>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</si>
  <si>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</si>
  <si>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</si>
  <si>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</si>
  <si>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</si>
  <si>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</si>
  <si>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</si>
  <si>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</si>
  <si>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</si>
  <si>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</si>
  <si>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</si>
  <si>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</si>
  <si>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</si>
  <si>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</si>
  <si>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</si>
  <si>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</si>
  <si>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</si>
  <si>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</si>
  <si>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</si>
  <si>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</si>
  <si>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</si>
  <si>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</si>
  <si>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</si>
  <si>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</si>
  <si>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</si>
  <si>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</si>
  <si>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</si>
  <si>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</si>
  <si>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</si>
  <si>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</si>
  <si>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</si>
  <si>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</si>
  <si>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</si>
  <si>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</si>
  <si>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</si>
  <si>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</si>
  <si>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</si>
  <si>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</si>
  <si>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</si>
  <si>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</si>
  <si>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</si>
  <si>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</si>
  <si>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</si>
  <si>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</si>
  <si>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</si>
  <si>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</si>
  <si>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</si>
  <si>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</si>
  <si>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</si>
  <si>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</si>
  <si>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</si>
  <si>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</si>
  <si>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</si>
  <si>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</si>
  <si>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</si>
  <si>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</si>
  <si>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</si>
  <si>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</si>
  <si>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</si>
  <si>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</si>
  <si>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</si>
  <si>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</si>
  <si>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</si>
  <si>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</si>
  <si>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</si>
  <si>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</si>
  <si>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</si>
  <si>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</si>
  <si>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</si>
  <si>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</si>
  <si>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</si>
  <si>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</si>
  <si>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</si>
  <si>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</si>
  <si>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</si>
  <si>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</si>
  <si>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</si>
  <si>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</si>
  <si>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</si>
  <si>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</si>
  <si>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</si>
  <si>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</si>
  <si>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</si>
  <si>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</si>
  <si>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</si>
  <si>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</si>
  <si>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</si>
  <si>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</si>
  <si>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</si>
  <si>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</si>
  <si>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</si>
  <si>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</si>
  <si>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</si>
  <si>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</si>
  <si>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</si>
  <si>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</si>
  <si>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</si>
  <si>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</si>
  <si>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</si>
  <si>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</si>
  <si>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</si>
  <si>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</si>
  <si>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</si>
  <si>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</si>
  <si>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</si>
  <si>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</si>
  <si>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</si>
  <si>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</si>
  <si>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</si>
  <si>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</si>
  <si>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</si>
  <si>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</si>
  <si>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</si>
  <si>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</si>
  <si>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</si>
  <si>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</si>
  <si>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</si>
  <si>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</si>
  <si>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</si>
  <si>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</si>
  <si>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</si>
  <si>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</si>
  <si>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</si>
  <si>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</si>
  <si>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</si>
  <si>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</si>
  <si>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</si>
  <si>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</si>
  <si>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</si>
  <si>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</si>
  <si>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</si>
  <si>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</si>
  <si>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</si>
  <si>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</si>
  <si>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</si>
  <si>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</si>
  <si>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</si>
  <si>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</si>
  <si>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</si>
  <si>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</si>
  <si>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</si>
  <si>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</si>
  <si>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</si>
  <si>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</si>
  <si>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</si>
  <si>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</si>
  <si>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</si>
  <si>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</si>
  <si>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</si>
  <si>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</si>
  <si>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</si>
  <si>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</si>
  <si>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</si>
  <si>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</si>
  <si>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</si>
  <si>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</si>
  <si>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</si>
  <si>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</si>
  <si>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</si>
  <si>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</si>
  <si>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</si>
  <si>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</si>
  <si>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</si>
  <si>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</si>
  <si>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</si>
  <si>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</si>
  <si>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</si>
  <si>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</si>
  <si>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</si>
  <si>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</si>
  <si>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</si>
  <si>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</si>
  <si>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</si>
  <si>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</si>
  <si>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</si>
  <si>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</si>
  <si>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</si>
  <si>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</si>
  <si>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</si>
  <si>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</si>
  <si>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</si>
  <si>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</si>
  <si>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</si>
  <si>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</si>
  <si>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</si>
  <si>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</si>
  <si>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</si>
  <si>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</si>
  <si>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</si>
  <si>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</si>
  <si>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</si>
  <si>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</si>
  <si>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</si>
  <si>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</si>
  <si>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</si>
  <si>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</si>
  <si>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</si>
  <si>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</si>
  <si>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</si>
  <si>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</si>
  <si>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</si>
  <si>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</si>
  <si>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</si>
  <si>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</si>
  <si>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</si>
  <si>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</si>
  <si>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</si>
  <si>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</si>
  <si>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</si>
  <si>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</si>
  <si>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</si>
  <si>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</si>
  <si>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</si>
  <si>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</si>
  <si>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</si>
  <si>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</si>
  <si>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</si>
  <si>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</si>
  <si>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</si>
  <si>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</si>
  <si>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</si>
  <si>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</si>
  <si>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</si>
  <si>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</si>
  <si>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</si>
  <si>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</si>
  <si>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</si>
  <si>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</si>
  <si>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</si>
  <si>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</si>
  <si>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</si>
  <si>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</si>
  <si>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</si>
  <si>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</si>
  <si>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</si>
  <si>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</si>
  <si>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</si>
  <si>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</si>
  <si>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</si>
  <si>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</si>
  <si>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</si>
  <si>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</si>
  <si>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</si>
  <si>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</si>
  <si>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</si>
  <si>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</si>
  <si>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</si>
  <si>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</si>
  <si>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</si>
  <si>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</si>
  <si>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</si>
  <si>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</si>
  <si>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</si>
  <si>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</si>
  <si>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</si>
  <si>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</si>
  <si>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</si>
  <si>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</si>
  <si>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</si>
  <si>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</si>
  <si>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</si>
  <si>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</si>
  <si>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</si>
  <si>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</si>
  <si>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</si>
  <si>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</si>
  <si>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</si>
  <si>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</si>
  <si>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</si>
  <si>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</si>
  <si>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</si>
  <si>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</si>
  <si>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</si>
  <si>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</si>
  <si>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</si>
  <si>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</si>
  <si>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</si>
  <si>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</si>
  <si>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</si>
  <si>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</si>
  <si>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</si>
  <si>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</si>
  <si>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</si>
  <si>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</si>
  <si>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</si>
  <si>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</si>
  <si>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</si>
  <si>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</si>
  <si>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</si>
  <si>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</si>
  <si>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</si>
  <si>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</si>
  <si>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</si>
  <si>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</si>
  <si>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</si>
  <si>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</si>
  <si>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</si>
  <si>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</si>
  <si>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</si>
  <si>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</si>
  <si>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</si>
  <si>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</si>
  <si>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</si>
  <si>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</si>
  <si>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</si>
  <si>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</si>
  <si>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</si>
  <si>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</si>
  <si>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</si>
  <si>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</si>
  <si>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</si>
  <si>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</si>
  <si>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</si>
  <si>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</si>
  <si>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</si>
  <si>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</si>
  <si>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</si>
  <si>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</si>
  <si>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</si>
  <si>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</si>
  <si>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</si>
  <si>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</si>
  <si>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</si>
  <si>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</si>
  <si>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</si>
  <si>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</si>
  <si>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</si>
  <si>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</si>
  <si>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</si>
  <si>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</si>
  <si>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</si>
  <si>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</si>
  <si>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</si>
  <si>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</si>
  <si>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</si>
  <si>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</si>
  <si>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</si>
  <si>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</si>
  <si>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</si>
  <si>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</si>
  <si>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</si>
  <si>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</si>
  <si>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</si>
  <si>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</si>
  <si>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</si>
  <si>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</si>
  <si>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</si>
  <si>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</si>
  <si>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</si>
  <si>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</si>
  <si>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</si>
  <si>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</si>
  <si>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</si>
  <si>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</si>
  <si>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</si>
  <si>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</si>
  <si>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</si>
  <si>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</si>
  <si>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</si>
  <si>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</si>
  <si>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</si>
  <si>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</si>
  <si>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</si>
  <si>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</si>
  <si>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</si>
  <si>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</si>
  <si>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</si>
  <si>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</si>
  <si>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</si>
  <si>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</si>
  <si>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</si>
  <si>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</si>
  <si>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</si>
  <si>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</si>
  <si>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</si>
  <si>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</si>
  <si>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</si>
  <si>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</si>
  <si>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</si>
  <si>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</si>
  <si>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</si>
  <si>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</si>
  <si>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</si>
  <si>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</si>
  <si>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</si>
  <si>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</si>
  <si>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</si>
  <si>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</si>
  <si>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</si>
  <si>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</si>
  <si>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</si>
  <si>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</si>
  <si>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</si>
  <si>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</si>
  <si>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</si>
  <si>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</si>
  <si>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</si>
  <si>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</si>
  <si>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</si>
  <si>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</si>
  <si>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</si>
  <si>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</si>
  <si>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</si>
  <si>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</si>
  <si>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</si>
  <si>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</si>
  <si>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</si>
  <si>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</si>
  <si>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</si>
  <si>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</si>
  <si>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</si>
  <si>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</si>
  <si>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</si>
  <si>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</si>
  <si>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</si>
  <si>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</si>
  <si>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</si>
  <si>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</si>
  <si>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</si>
  <si>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</si>
  <si>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</si>
  <si>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</si>
  <si>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</si>
  <si>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</si>
  <si>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</si>
  <si>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</si>
  <si>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</si>
  <si>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</si>
  <si>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</si>
  <si>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</si>
  <si>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</si>
  <si>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</si>
  <si>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</si>
  <si>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</si>
  <si>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</si>
  <si>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</si>
  <si>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</si>
  <si>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</si>
  <si>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</si>
  <si>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</si>
  <si>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</si>
  <si>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</si>
  <si>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</si>
  <si>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</si>
  <si>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</si>
  <si>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</si>
  <si>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</si>
  <si>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</si>
  <si>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</si>
  <si>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</si>
  <si>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</si>
  <si>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</si>
  <si>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</si>
  <si>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</si>
  <si>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</si>
  <si>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</si>
  <si>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</si>
  <si>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</si>
  <si>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</si>
  <si>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</si>
  <si>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</si>
  <si>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</si>
  <si>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</si>
  <si>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</si>
  <si>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</si>
  <si>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</si>
  <si>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</si>
  <si>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</si>
  <si>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</si>
  <si>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</si>
  <si>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</si>
  <si>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</si>
  <si>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</si>
  <si>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</si>
  <si>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</si>
  <si>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</si>
  <si>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</si>
  <si>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</si>
  <si>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</si>
  <si>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</si>
  <si>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</si>
  <si>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</si>
  <si>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</si>
  <si>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</si>
  <si>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</si>
  <si>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</si>
  <si>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</si>
  <si>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</si>
  <si>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</si>
  <si>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</si>
  <si>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</si>
  <si>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</si>
  <si>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</si>
  <si>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</si>
  <si>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</si>
  <si>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</si>
  <si>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</si>
  <si>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</si>
  <si>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</si>
  <si>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</si>
  <si>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</si>
  <si>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</si>
  <si>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</si>
  <si>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</si>
  <si>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</si>
  <si>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</si>
  <si>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</si>
  <si>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</si>
  <si>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</si>
  <si>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</si>
  <si>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</si>
  <si>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</si>
  <si>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</si>
  <si>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</si>
  <si>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</si>
  <si>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</si>
  <si>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</si>
  <si>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</si>
  <si>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</si>
  <si>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</si>
  <si>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</si>
  <si>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</si>
  <si>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</si>
  <si>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</si>
  <si>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</si>
  <si>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</si>
  <si>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</si>
  <si>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</si>
  <si>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</si>
  <si>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</si>
  <si>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</si>
  <si>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</si>
  <si>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</si>
  <si>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</si>
  <si>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</si>
  <si>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</si>
  <si>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</si>
  <si>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</si>
  <si>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</si>
  <si>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</si>
  <si>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</si>
  <si>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</si>
  <si>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</si>
  <si>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</si>
  <si>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</si>
  <si>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</si>
  <si>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</si>
  <si>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</si>
  <si>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</si>
  <si>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</si>
  <si>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</si>
  <si>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</si>
  <si>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</si>
  <si>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</si>
  <si>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</si>
  <si>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</si>
  <si>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</si>
  <si>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</si>
  <si>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</si>
  <si>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</si>
  <si>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</si>
  <si>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</si>
  <si>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</si>
  <si>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</si>
  <si>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</si>
  <si>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</si>
  <si>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</si>
  <si>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</si>
  <si>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</si>
  <si>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</si>
  <si>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</si>
  <si>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</si>
  <si>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</si>
  <si>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</si>
  <si>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</si>
  <si>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</si>
  <si>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</si>
  <si>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</si>
  <si>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</si>
  <si>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</si>
  <si>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</si>
  <si>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</si>
  <si>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</si>
  <si>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</si>
  <si>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</si>
  <si>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</si>
  <si>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</si>
  <si>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</si>
  <si>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</si>
  <si>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</si>
  <si>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</si>
  <si>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</si>
  <si>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</si>
  <si>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</si>
  <si>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</si>
  <si>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</si>
  <si>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</si>
  <si>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</si>
  <si>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</si>
  <si>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</si>
  <si>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</si>
  <si>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</si>
  <si>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</si>
  <si>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</si>
  <si>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</si>
  <si>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</si>
  <si>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</si>
  <si>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</si>
  <si>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</si>
  <si>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</si>
  <si>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</si>
  <si>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</si>
  <si>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</si>
  <si>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</si>
  <si>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</si>
  <si>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</si>
  <si>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</si>
  <si>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</si>
  <si>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</si>
  <si>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</si>
  <si>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</si>
  <si>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</si>
  <si>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</si>
  <si>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</si>
  <si>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</si>
  <si>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</si>
  <si>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</si>
  <si>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</si>
  <si>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</si>
  <si>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</si>
  <si>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</si>
  <si>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</si>
  <si>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</si>
  <si>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</si>
  <si>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</si>
  <si>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</si>
  <si>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</si>
  <si>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</si>
  <si>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</si>
  <si>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</si>
  <si>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</si>
  <si>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</si>
  <si>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</si>
  <si>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</si>
  <si>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</si>
  <si>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</si>
  <si>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</si>
  <si>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</si>
  <si>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</si>
  <si>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</si>
  <si>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</si>
  <si>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</si>
  <si>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</si>
  <si>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</si>
  <si>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</si>
  <si>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</si>
  <si>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</si>
  <si>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</si>
  <si>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</si>
  <si>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</si>
  <si>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</si>
  <si>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</si>
  <si>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</si>
  <si>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</si>
  <si>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</si>
  <si>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</si>
  <si>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</si>
  <si>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</si>
  <si>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</si>
  <si>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</si>
  <si>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</si>
  <si>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</si>
  <si>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</si>
  <si>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</si>
  <si>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</si>
  <si>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</si>
  <si>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</si>
  <si>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</si>
  <si>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</si>
  <si>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</si>
  <si>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</si>
  <si>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</si>
  <si>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</si>
  <si>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</si>
  <si>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</si>
  <si>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</si>
  <si>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</si>
  <si>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</si>
  <si>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</si>
  <si>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</si>
  <si>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</si>
  <si>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</si>
  <si>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</si>
  <si>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</si>
  <si>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</si>
  <si>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</si>
  <si>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</si>
  <si>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</si>
  <si>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</si>
  <si>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</si>
  <si>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</si>
  <si>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</si>
  <si>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</si>
  <si>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</si>
  <si>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</si>
  <si>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</si>
  <si>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</si>
  <si>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</si>
  <si>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</si>
  <si>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</si>
  <si>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</si>
  <si>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</si>
  <si>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</si>
  <si>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</si>
  <si>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</si>
  <si>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</si>
  <si>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</si>
  <si>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</si>
  <si>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</si>
  <si>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</si>
  <si>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</si>
  <si>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</si>
  <si>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</si>
  <si>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</si>
  <si>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</si>
  <si>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</si>
  <si>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</si>
  <si>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</si>
  <si>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</si>
  <si>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</si>
  <si>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</si>
  <si>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</si>
  <si>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</si>
  <si>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</si>
  <si>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</si>
  <si>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</si>
  <si>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</si>
  <si>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</si>
  <si>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</si>
  <si>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</si>
  <si>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</si>
  <si>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</si>
  <si>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</si>
  <si>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</si>
  <si>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</si>
  <si>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</si>
  <si>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</si>
  <si>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</si>
  <si>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</si>
  <si>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</si>
  <si>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</si>
  <si>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</si>
  <si>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</si>
  <si>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</si>
  <si>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</si>
  <si>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</si>
  <si>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</si>
  <si>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</si>
  <si>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</si>
  <si>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</si>
  <si>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</si>
  <si>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</si>
  <si>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</si>
  <si>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</si>
  <si>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</si>
  <si>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</si>
  <si>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</si>
  <si>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</si>
  <si>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</si>
  <si>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</si>
  <si>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</si>
  <si>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</si>
  <si>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</si>
  <si>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</si>
  <si>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</si>
  <si>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</si>
  <si>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</si>
  <si>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</si>
  <si>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</si>
  <si>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</si>
  <si>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</si>
  <si>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</si>
  <si>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</si>
  <si>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</si>
  <si>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</si>
  <si>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</si>
  <si>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</si>
  <si>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</si>
  <si>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</si>
  <si>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</si>
  <si>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</si>
  <si>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</si>
  <si>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</si>
  <si>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</si>
  <si>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</si>
  <si>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</si>
  <si>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</si>
  <si>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</si>
  <si>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</si>
  <si>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</si>
  <si>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</si>
  <si>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</si>
  <si>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</si>
  <si>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</si>
  <si>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</si>
  <si>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</si>
  <si>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</si>
  <si>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</si>
  <si>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</si>
  <si>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</si>
  <si>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</si>
  <si>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</si>
  <si>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</si>
  <si>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</si>
  <si>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</si>
  <si>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</si>
  <si>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</si>
  <si>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</si>
  <si>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</si>
  <si>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</si>
  <si>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</si>
  <si>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</si>
  <si>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</si>
  <si>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</si>
  <si>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</si>
  <si>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</si>
  <si>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</si>
  <si>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</si>
  <si>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</si>
  <si>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</si>
  <si>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</si>
  <si>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</si>
  <si>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</si>
  <si>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</si>
  <si>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</si>
  <si>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</si>
  <si>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</si>
  <si>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</si>
  <si>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</si>
  <si>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</si>
  <si>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</si>
  <si>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</si>
  <si>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</si>
  <si>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</si>
  <si>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</si>
  <si>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</si>
  <si>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</si>
  <si>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</si>
  <si>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</si>
  <si>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</si>
  <si>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</si>
  <si>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</si>
  <si>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</si>
  <si>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</si>
  <si>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</si>
  <si>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</si>
  <si>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</si>
  <si>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</si>
  <si>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</si>
  <si>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</si>
  <si>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</si>
  <si>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</si>
  <si>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</si>
  <si>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</si>
  <si>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</si>
  <si>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</si>
  <si>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</si>
  <si>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</si>
  <si>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</si>
  <si>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</si>
  <si>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</si>
  <si>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</si>
  <si>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</si>
  <si>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</si>
  <si>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</si>
  <si>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</si>
  <si>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</si>
  <si>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</si>
  <si>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</si>
  <si>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</si>
  <si>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</si>
  <si>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</si>
  <si>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</si>
  <si>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</si>
  <si>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</si>
  <si>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</si>
  <si>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</si>
  <si>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</si>
  <si>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</si>
  <si>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</si>
  <si>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</si>
  <si>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</si>
  <si>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</si>
  <si>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</si>
  <si>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</si>
  <si>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</si>
  <si>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</si>
  <si>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</si>
  <si>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</si>
  <si>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</si>
  <si>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</si>
  <si>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</si>
  <si>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</si>
  <si>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</si>
  <si>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</si>
  <si>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</si>
  <si>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</si>
  <si>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</si>
  <si>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</si>
  <si>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</si>
  <si>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</si>
  <si>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</si>
  <si>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</si>
  <si>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</si>
  <si>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</si>
  <si>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</si>
  <si>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</si>
  <si>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</si>
  <si>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</si>
  <si>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</si>
  <si>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</si>
  <si>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</si>
  <si>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</si>
  <si>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</si>
  <si>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</si>
  <si>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</si>
  <si>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</si>
  <si>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</si>
  <si>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</si>
  <si>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</si>
  <si>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</si>
  <si>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</si>
  <si>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</si>
  <si>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</si>
  <si>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</si>
  <si>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</si>
  <si>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</si>
  <si>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</si>
  <si>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</si>
  <si>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</si>
  <si>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</si>
  <si>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</si>
  <si>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</si>
  <si>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</si>
  <si>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</si>
  <si>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</si>
  <si>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</si>
  <si>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</si>
  <si>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</si>
  <si>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</si>
  <si>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</si>
  <si>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</si>
  <si>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</si>
  <si>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</si>
  <si>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</si>
  <si>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</si>
  <si>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</si>
  <si>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</si>
  <si>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</si>
  <si>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</si>
  <si>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</si>
  <si>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</si>
  <si>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</si>
  <si>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</si>
  <si>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</si>
  <si>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</si>
  <si>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</si>
  <si>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</si>
  <si>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</si>
  <si>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</si>
  <si>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</si>
  <si>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</si>
  <si>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</si>
  <si>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</si>
  <si>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</si>
  <si>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</si>
  <si>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</si>
  <si>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</si>
  <si>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</si>
  <si>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</si>
  <si>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</si>
  <si>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</si>
  <si>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</si>
  <si>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</si>
  <si>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</si>
  <si>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</si>
  <si>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</si>
  <si>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</si>
  <si>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</si>
  <si>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</si>
  <si>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</si>
  <si>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</si>
  <si>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</si>
  <si>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</si>
  <si>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</si>
  <si>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</si>
  <si>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</si>
  <si>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</si>
  <si>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</si>
  <si>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</si>
  <si>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</si>
  <si>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</si>
  <si>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</si>
  <si>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</si>
  <si>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</si>
  <si>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</si>
  <si>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</si>
  <si>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</si>
  <si>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</si>
  <si>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</si>
  <si>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</si>
  <si>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</si>
  <si>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</si>
  <si>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</si>
  <si>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</si>
  <si>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</si>
  <si>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</si>
  <si>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</si>
  <si>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</si>
  <si>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</si>
  <si>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</si>
  <si>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</si>
  <si>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</si>
  <si>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</si>
  <si>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</si>
  <si>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</si>
  <si>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</si>
  <si>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</si>
  <si>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</si>
  <si>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</si>
  <si>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</si>
  <si>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</si>
  <si>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</si>
  <si>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</si>
  <si>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</si>
  <si>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</si>
  <si>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</si>
  <si>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</si>
  <si>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</si>
  <si>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</si>
  <si>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</si>
  <si>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</si>
  <si>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</si>
  <si>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</si>
  <si>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</si>
  <si>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</si>
  <si>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</si>
  <si>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</si>
  <si>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</si>
  <si>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</si>
  <si>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</si>
  <si>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</si>
  <si>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</si>
  <si>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</si>
  <si>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</si>
  <si>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</si>
  <si>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</si>
  <si>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</si>
  <si>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</si>
  <si>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</si>
  <si>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</si>
  <si>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</si>
  <si>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</si>
  <si>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</si>
  <si>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</si>
  <si>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</si>
  <si>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</si>
  <si>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</si>
  <si>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</si>
  <si>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</si>
  <si>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</si>
  <si>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</si>
  <si>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</si>
  <si>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</si>
  <si>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</si>
  <si>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</si>
  <si>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</si>
  <si>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</si>
  <si>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</si>
  <si>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</si>
  <si>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</si>
  <si>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</si>
  <si>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</si>
  <si>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</si>
  <si>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</si>
  <si>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</si>
  <si>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</si>
  <si>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</si>
  <si>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</si>
  <si>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</si>
  <si>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</si>
  <si>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</si>
  <si>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</si>
  <si>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</si>
  <si>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</si>
  <si>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</si>
  <si>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</si>
  <si>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</si>
  <si>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</si>
  <si>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</si>
  <si>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</si>
  <si>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</si>
  <si>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</si>
  <si>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</si>
  <si>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</si>
  <si>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</si>
  <si>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</si>
  <si>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</si>
  <si>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</si>
  <si>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</si>
  <si>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</si>
  <si>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</si>
  <si>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</si>
  <si>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</si>
  <si>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</si>
  <si>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</si>
  <si>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</si>
  <si>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</si>
  <si>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</si>
  <si>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</si>
  <si>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</si>
  <si>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</si>
  <si>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</si>
  <si>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</si>
  <si>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</si>
  <si>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</si>
  <si>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</si>
  <si>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</si>
  <si>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</si>
  <si>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</si>
  <si>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</si>
  <si>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</si>
  <si>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</si>
  <si>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</si>
  <si>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</si>
  <si>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</si>
  <si>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</si>
  <si>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</si>
  <si>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</si>
  <si>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</si>
  <si>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</si>
  <si>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</si>
  <si>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</si>
  <si>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</si>
  <si>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</si>
  <si>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</si>
  <si>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</si>
  <si>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</si>
  <si>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</si>
  <si>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</si>
  <si>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</si>
  <si>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</si>
  <si>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</si>
  <si>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</si>
  <si>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</si>
  <si>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</si>
  <si>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</si>
  <si>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</si>
  <si>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</si>
  <si>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</si>
  <si>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</si>
  <si>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</si>
  <si>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</si>
  <si>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</si>
  <si>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</si>
  <si>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</si>
  <si>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</si>
  <si>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</si>
  <si>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</si>
  <si>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</si>
  <si>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</si>
  <si>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</si>
  <si>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</si>
  <si>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</si>
  <si>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</si>
  <si>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</si>
  <si>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</si>
  <si>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</si>
  <si>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</si>
  <si>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</si>
  <si>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</si>
  <si>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</si>
  <si>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</si>
  <si>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</si>
  <si>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</si>
  <si>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</si>
  <si>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</si>
  <si>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</si>
  <si>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</si>
  <si>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</si>
  <si>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</si>
  <si>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</si>
  <si>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</si>
  <si>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</si>
  <si>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</si>
  <si>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</si>
  <si>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</si>
  <si>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</si>
  <si>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</si>
  <si>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</si>
  <si>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</si>
  <si>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</si>
  <si>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</si>
  <si>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</si>
  <si>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</si>
  <si>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</si>
  <si>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</si>
  <si>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</si>
  <si>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</si>
  <si>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</si>
  <si>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</si>
  <si>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</si>
  <si>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</si>
  <si>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</si>
  <si>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</si>
  <si>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</si>
  <si>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</si>
  <si>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</si>
  <si>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</si>
  <si>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</si>
  <si>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</si>
  <si>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</si>
  <si>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</si>
  <si>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</si>
  <si>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</si>
  <si>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</si>
  <si>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</si>
  <si>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</si>
  <si>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</si>
  <si>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</si>
  <si>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</si>
  <si>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</si>
  <si>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</si>
  <si>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</si>
  <si>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</si>
  <si>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</si>
  <si>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</si>
  <si>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</si>
  <si>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</si>
  <si>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</si>
  <si>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</si>
  <si>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</si>
  <si>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</si>
  <si>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</si>
  <si>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</si>
  <si>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</si>
  <si>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</si>
  <si>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</si>
  <si>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</si>
  <si>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</si>
  <si>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</si>
  <si>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</si>
  <si>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</si>
  <si>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</si>
  <si>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</si>
  <si>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</si>
  <si>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</si>
  <si>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</si>
  <si>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</si>
  <si>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</si>
  <si>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</si>
  <si>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</si>
  <si>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</si>
  <si>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</si>
  <si>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</si>
  <si>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</si>
  <si>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</si>
  <si>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</si>
  <si>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</si>
  <si>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</si>
  <si>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</si>
  <si>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</si>
  <si>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</si>
  <si>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</si>
  <si>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</si>
  <si>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</si>
  <si>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</si>
  <si>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</si>
  <si>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</si>
  <si>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</si>
  <si>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</si>
  <si>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</si>
  <si>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</si>
  <si>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</si>
  <si>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</si>
  <si>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</si>
  <si>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</si>
  <si>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</si>
  <si>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</si>
  <si>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</si>
  <si>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</si>
  <si>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</si>
  <si>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</si>
  <si>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</si>
  <si>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</si>
  <si>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</si>
  <si>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</si>
  <si>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</si>
  <si>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</si>
  <si>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</si>
  <si>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</si>
  <si>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</si>
  <si>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</si>
  <si>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</si>
  <si>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</si>
  <si>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</si>
  <si>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</si>
  <si>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</si>
  <si>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</si>
  <si>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</si>
  <si>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</si>
  <si>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</si>
  <si>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</si>
  <si>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</si>
  <si>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</si>
  <si>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</si>
  <si>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</si>
  <si>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</si>
  <si>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</si>
  <si>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</si>
  <si>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</si>
  <si>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</si>
  <si>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</si>
  <si>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</si>
  <si>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</si>
  <si>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</si>
  <si>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</si>
  <si>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</si>
  <si>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</si>
  <si>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</si>
  <si>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</si>
  <si>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</si>
  <si>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</si>
  <si>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</si>
  <si>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</si>
  <si>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</si>
  <si>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</si>
  <si>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</si>
  <si>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</si>
  <si>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</si>
  <si>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</si>
  <si>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</si>
  <si>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</si>
  <si>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</si>
  <si>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</si>
  <si>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</si>
  <si>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</si>
  <si>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</si>
  <si>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</si>
  <si>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</si>
  <si>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</si>
  <si>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</si>
  <si>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</si>
  <si>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</si>
  <si>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</si>
  <si>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</si>
  <si>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</si>
  <si>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</si>
  <si>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</si>
  <si>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</si>
  <si>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</si>
  <si>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</si>
  <si>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</si>
  <si>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</si>
  <si>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</si>
  <si>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</si>
  <si>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</si>
  <si>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</si>
  <si>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</si>
  <si>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</si>
  <si>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</si>
  <si>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</si>
  <si>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</si>
  <si>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</si>
  <si>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</si>
  <si>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</si>
  <si>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</si>
  <si>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</si>
  <si>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</si>
  <si>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</si>
  <si>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</si>
  <si>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</si>
  <si>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</si>
  <si>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</si>
  <si>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</si>
  <si>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</si>
  <si>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</si>
  <si>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</si>
  <si>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</si>
  <si>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</si>
  <si>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</si>
  <si>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</si>
  <si>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</si>
  <si>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</si>
  <si>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</si>
  <si>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</si>
  <si>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</si>
  <si>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</si>
  <si>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</si>
  <si>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</si>
  <si>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</si>
  <si>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</si>
  <si>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</si>
  <si>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</si>
  <si>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</si>
  <si>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</si>
  <si>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</si>
  <si>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</si>
  <si>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</si>
  <si>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</si>
  <si>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</si>
  <si>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</si>
  <si>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</si>
  <si>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</si>
  <si>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</si>
  <si>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</si>
  <si>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</si>
  <si>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</si>
  <si>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</si>
  <si>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</si>
  <si>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</si>
  <si>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</si>
  <si>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</si>
  <si>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</si>
  <si>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</si>
  <si>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</si>
  <si>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</si>
  <si>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</si>
  <si>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</si>
  <si>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</si>
  <si>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</si>
  <si>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</si>
  <si>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</si>
  <si>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</si>
  <si>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</si>
  <si>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</si>
  <si>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</si>
  <si>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</si>
  <si>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</si>
  <si>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</si>
  <si>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</si>
  <si>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</si>
  <si>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</si>
  <si>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</si>
  <si>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</si>
  <si>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</si>
  <si>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</si>
  <si>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</si>
  <si>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</si>
  <si>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</si>
  <si>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</si>
  <si>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</si>
  <si>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</si>
  <si>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</si>
  <si>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</si>
  <si>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</si>
  <si>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</si>
  <si>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</si>
  <si>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</si>
  <si>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</si>
  <si>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</si>
  <si>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</si>
  <si>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</si>
  <si>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</si>
  <si>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</si>
  <si>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</si>
  <si>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</si>
  <si>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</si>
  <si>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</si>
  <si>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</si>
  <si>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</si>
  <si>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</si>
  <si>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</si>
  <si>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</si>
  <si>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</si>
  <si>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</si>
  <si>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</si>
  <si>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</si>
  <si>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</si>
  <si>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</si>
  <si>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</si>
  <si>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</si>
  <si>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</si>
  <si>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</si>
  <si>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</si>
  <si>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</si>
  <si>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</si>
  <si>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</si>
  <si>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</si>
  <si>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</si>
  <si>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</si>
  <si>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</si>
  <si>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</si>
  <si>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</si>
  <si>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</si>
  <si>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</si>
  <si>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</si>
  <si>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</si>
  <si>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</si>
  <si>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</si>
  <si>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</si>
  <si>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</si>
  <si>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</si>
  <si>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</si>
  <si>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</si>
  <si>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</si>
  <si>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</si>
  <si>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</si>
  <si>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</si>
  <si>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</si>
  <si>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</si>
  <si>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</si>
  <si>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</si>
  <si>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</si>
  <si>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</si>
  <si>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</si>
  <si>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</si>
  <si>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</si>
  <si>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</si>
  <si>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</si>
  <si>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</si>
  <si>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</si>
  <si>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</si>
  <si>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</si>
  <si>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</si>
  <si>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</si>
  <si>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</si>
  <si>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</si>
  <si>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</si>
  <si>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</si>
  <si>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</si>
  <si>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</si>
  <si>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</si>
  <si>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</si>
  <si>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</si>
  <si>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</si>
  <si>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</si>
  <si>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</si>
  <si>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</si>
  <si>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</si>
  <si>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</si>
  <si>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</si>
  <si>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</si>
  <si>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</si>
  <si>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</si>
  <si>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</si>
  <si>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</si>
  <si>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</si>
  <si>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</si>
  <si>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</si>
  <si>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</si>
  <si>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</si>
  <si>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</si>
  <si>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</si>
  <si>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</si>
  <si>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</si>
  <si>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</si>
  <si>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</si>
  <si>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</si>
  <si>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</si>
  <si>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</si>
  <si>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</si>
  <si>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</si>
  <si>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</si>
  <si>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</si>
  <si>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</si>
  <si>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</si>
  <si>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</si>
  <si>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</si>
  <si>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</si>
  <si>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</si>
  <si>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</si>
  <si>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</si>
  <si>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</si>
  <si>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</si>
  <si>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</si>
  <si>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</si>
  <si>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</si>
  <si>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</si>
  <si>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</si>
  <si>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</si>
  <si>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</si>
  <si>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</si>
  <si>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</si>
  <si>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</si>
  <si>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</si>
  <si>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</si>
  <si>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</si>
  <si>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</si>
  <si>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</si>
  <si>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</si>
  <si>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</si>
  <si>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</si>
  <si>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</si>
  <si>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</si>
  <si>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</si>
  <si>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</si>
  <si>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</si>
  <si>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</si>
  <si>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</si>
  <si>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</si>
  <si>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</si>
  <si>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</si>
  <si>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</si>
  <si>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</si>
  <si>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</si>
  <si>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</si>
  <si>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</si>
  <si>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</si>
  <si>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</si>
  <si>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</si>
  <si>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</si>
  <si>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</si>
  <si>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</si>
  <si>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</si>
  <si>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</si>
  <si>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</si>
  <si>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</si>
  <si>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</si>
  <si>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</si>
  <si>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</si>
  <si>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</si>
  <si>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</si>
  <si>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</si>
  <si>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</si>
  <si>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</si>
  <si>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</si>
  <si>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</si>
  <si>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</si>
  <si>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</si>
  <si>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</si>
  <si>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</si>
  <si>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</si>
  <si>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</si>
  <si>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</si>
  <si>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</si>
  <si>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</si>
  <si>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</si>
  <si>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</si>
  <si>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</si>
  <si>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</si>
  <si>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</si>
  <si>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</si>
  <si>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</si>
  <si>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</si>
  <si>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</si>
  <si>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</si>
  <si>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</si>
  <si>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</si>
  <si>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</si>
  <si>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</si>
  <si>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</si>
  <si>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</si>
  <si>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</si>
  <si>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</si>
  <si>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</si>
  <si>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</si>
  <si>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</si>
  <si>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</si>
  <si>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</si>
  <si>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</si>
  <si>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</si>
  <si>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</si>
  <si>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</si>
  <si>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</si>
  <si>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</si>
  <si>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</si>
  <si>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</si>
  <si>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</si>
  <si>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</si>
  <si>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</si>
  <si>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</si>
  <si>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</si>
  <si>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</si>
  <si>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</si>
  <si>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</si>
  <si>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</si>
  <si>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</si>
  <si>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</si>
  <si>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</si>
  <si>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</si>
  <si>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</si>
  <si>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</si>
  <si>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</si>
  <si>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</si>
  <si>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</si>
  <si>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</si>
  <si>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</si>
  <si>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</si>
  <si>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</si>
  <si>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</si>
  <si>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</si>
  <si>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</si>
  <si>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</si>
  <si>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</si>
  <si>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</si>
  <si>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</si>
  <si>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</si>
  <si>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</si>
  <si>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</si>
  <si>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</si>
  <si>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</si>
  <si>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</si>
  <si>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</si>
  <si>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</si>
  <si>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</si>
  <si>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</si>
  <si>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</si>
  <si>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</si>
  <si>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</si>
  <si>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</si>
  <si>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</si>
  <si>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</si>
  <si>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</si>
  <si>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</si>
  <si>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</si>
  <si>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</si>
  <si>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</si>
  <si>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</si>
  <si>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</si>
  <si>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</si>
  <si>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</si>
  <si>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</si>
  <si>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</si>
  <si>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</si>
  <si>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</si>
  <si>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</si>
  <si>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</si>
  <si>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</si>
  <si>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</si>
  <si>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</si>
  <si>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</si>
  <si>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</si>
  <si>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</si>
  <si>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</si>
  <si>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</si>
  <si>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</si>
  <si>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</si>
  <si>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</si>
  <si>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</si>
  <si>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</si>
  <si>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</si>
  <si>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</si>
  <si>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</si>
  <si>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</si>
  <si>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</si>
  <si>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</si>
  <si>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</si>
  <si>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</si>
  <si>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</si>
  <si>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</si>
  <si>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</si>
  <si>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</si>
  <si>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</si>
  <si>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</si>
  <si>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</si>
  <si>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</si>
  <si>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</si>
  <si>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</si>
  <si>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</si>
  <si>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</si>
  <si>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</si>
  <si>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</si>
  <si>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</si>
  <si>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</si>
  <si>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</si>
  <si>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</si>
  <si>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</si>
  <si>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</si>
  <si>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</si>
  <si>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</si>
  <si>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</si>
  <si>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</si>
  <si>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</si>
  <si>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</si>
  <si>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</si>
  <si>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</si>
  <si>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</si>
  <si>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</si>
  <si>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</si>
  <si>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</si>
  <si>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</si>
  <si>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</si>
  <si>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</si>
  <si>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</si>
  <si>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</si>
  <si>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</si>
  <si>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</si>
  <si>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</si>
  <si>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</si>
  <si>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</si>
  <si>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</si>
  <si>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</si>
  <si>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</si>
  <si>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</si>
  <si>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</si>
  <si>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</si>
  <si>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</si>
  <si>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</si>
  <si>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</si>
  <si>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</si>
  <si>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</si>
  <si>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</si>
  <si>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</si>
  <si>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</si>
  <si>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</si>
  <si>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</si>
  <si>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</si>
  <si>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</si>
  <si>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</si>
  <si>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</si>
  <si>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</si>
  <si>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</si>
  <si>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</si>
  <si>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</si>
  <si>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</si>
  <si>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</si>
  <si>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</si>
  <si>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</si>
  <si>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</si>
  <si>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</si>
  <si>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</si>
  <si>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</si>
  <si>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</si>
  <si>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</si>
  <si>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</si>
  <si>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</si>
  <si>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</si>
  <si>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</si>
  <si>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</si>
  <si>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</si>
  <si>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</si>
  <si>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</si>
  <si>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</si>
  <si>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</si>
  <si>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</si>
  <si>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</si>
  <si>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</si>
  <si>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</si>
  <si>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</si>
  <si>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</si>
  <si>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</si>
  <si>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</si>
  <si>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</si>
  <si>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</si>
  <si>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</si>
  <si>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</si>
  <si>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</si>
  <si>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</si>
  <si>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</si>
  <si>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</si>
  <si>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</si>
  <si>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</si>
  <si>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</si>
  <si>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</si>
  <si>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</si>
  <si>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</si>
  <si>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</si>
  <si>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</si>
  <si>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</si>
  <si>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</si>
  <si>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</si>
  <si>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</si>
  <si>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</si>
  <si>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</si>
  <si>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</si>
  <si>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</si>
  <si>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</si>
  <si>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</si>
  <si>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</si>
  <si>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</si>
  <si>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</si>
  <si>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</si>
  <si>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</si>
  <si>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</si>
  <si>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</si>
  <si>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</si>
  <si>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</si>
  <si>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</si>
  <si>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</si>
  <si>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</si>
  <si>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</si>
  <si>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</si>
  <si>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</si>
  <si>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</si>
  <si>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</si>
  <si>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</si>
  <si>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</si>
  <si>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</si>
  <si>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</si>
  <si>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</si>
  <si>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</si>
  <si>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</si>
  <si>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</si>
  <si>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</si>
  <si>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</si>
  <si>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</si>
  <si>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</si>
  <si>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</si>
  <si>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</si>
  <si>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</si>
  <si>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</si>
  <si>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</si>
  <si>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</si>
  <si>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</si>
  <si>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</si>
  <si>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</si>
  <si>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</si>
  <si>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</si>
  <si>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</si>
  <si>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</si>
  <si>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</si>
  <si>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</si>
  <si>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</si>
  <si>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</si>
  <si>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</si>
  <si>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</si>
  <si>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</si>
  <si>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</si>
  <si>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</si>
  <si>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</si>
  <si>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</si>
  <si>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</si>
  <si>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</si>
  <si>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</si>
  <si>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</si>
  <si>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</si>
  <si>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</si>
  <si>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</si>
  <si>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</si>
  <si>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</si>
  <si>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</si>
  <si>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</si>
  <si>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</si>
  <si>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</si>
  <si>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</si>
  <si>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</si>
  <si>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</si>
  <si>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</si>
  <si>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</si>
  <si>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</si>
  <si>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</si>
  <si>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</si>
  <si>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</si>
  <si>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</si>
  <si>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</si>
  <si>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</si>
  <si>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</si>
  <si>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</si>
  <si>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</si>
  <si>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</si>
  <si>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</si>
  <si>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</si>
  <si>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</si>
  <si>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</si>
  <si>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</si>
  <si>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</si>
  <si>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</si>
  <si>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</si>
  <si>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</si>
  <si>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</si>
  <si>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</si>
  <si>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</si>
  <si>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</si>
  <si>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</si>
  <si>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</si>
  <si>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</si>
  <si>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</si>
  <si>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</si>
  <si>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</si>
  <si>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</si>
  <si>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</si>
  <si>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</si>
  <si>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</si>
  <si>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</si>
  <si>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</si>
  <si>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</si>
  <si>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</si>
  <si>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</si>
  <si>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</si>
  <si>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</si>
  <si>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</si>
  <si>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</si>
  <si>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</si>
  <si>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</si>
  <si>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</si>
  <si>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</si>
  <si>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</si>
  <si>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</si>
  <si>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</si>
  <si>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</si>
  <si>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</si>
  <si>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</si>
  <si>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</si>
  <si>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</si>
  <si>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</si>
  <si>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</si>
  <si>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</si>
  <si>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</si>
  <si>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</si>
  <si>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</si>
  <si>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</si>
  <si>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</si>
  <si>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</si>
  <si>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</si>
  <si>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</si>
  <si>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</si>
  <si>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</si>
  <si>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</si>
  <si>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</si>
  <si>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</si>
  <si>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</si>
  <si>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</si>
  <si>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</si>
  <si>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</si>
  <si>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</si>
  <si>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</si>
  <si>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</si>
  <si>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</si>
  <si>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</si>
  <si>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</si>
  <si>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</si>
  <si>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</si>
  <si>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</si>
  <si>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</si>
  <si>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</si>
  <si>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</si>
  <si>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</si>
  <si>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</si>
  <si>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</si>
  <si>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</si>
  <si>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</si>
  <si>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</si>
  <si>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</si>
  <si>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</si>
  <si>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</si>
  <si>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</si>
  <si>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</si>
  <si>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</si>
  <si>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</si>
  <si>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</si>
  <si>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</si>
  <si>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</si>
  <si>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</si>
  <si>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</si>
  <si>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</si>
  <si>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</si>
  <si>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</si>
  <si>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</si>
  <si>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</si>
  <si>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</si>
  <si>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</si>
  <si>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</si>
  <si>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</si>
  <si>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</si>
  <si>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</si>
  <si>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</si>
  <si>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</si>
  <si>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</si>
  <si>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</si>
  <si>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</si>
  <si>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</si>
  <si>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</si>
  <si>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</si>
  <si>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</si>
  <si>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</si>
  <si>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</si>
  <si>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</si>
  <si>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</si>
  <si>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</si>
  <si>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</si>
  <si>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</si>
  <si>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</si>
  <si>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</si>
  <si>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</si>
  <si>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</si>
  <si>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</si>
  <si>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</si>
  <si>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</si>
  <si>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</si>
  <si>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</si>
  <si>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</si>
  <si>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</si>
  <si>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</si>
  <si>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</si>
  <si>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</si>
  <si>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</si>
  <si>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</si>
  <si>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</si>
  <si>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</si>
  <si>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</si>
  <si>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</si>
  <si>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</si>
  <si>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</si>
  <si>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</si>
  <si>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</si>
  <si>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</si>
  <si>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</si>
  <si>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</si>
  <si>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</si>
  <si>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</si>
  <si>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</si>
  <si>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</si>
  <si>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</si>
  <si>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</si>
  <si>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</si>
  <si>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</si>
  <si>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</si>
  <si>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</si>
  <si>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</si>
  <si>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</si>
  <si>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</si>
  <si>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</si>
  <si>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</si>
  <si>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</si>
  <si>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</si>
  <si>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</si>
  <si>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</si>
  <si>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</si>
  <si>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</si>
  <si>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</si>
  <si>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</si>
  <si>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</si>
  <si>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</si>
  <si>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</si>
  <si>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</si>
  <si>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</si>
  <si>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</si>
  <si>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</si>
  <si>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</si>
  <si>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</si>
  <si>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</si>
  <si>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</si>
  <si>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</si>
  <si>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</si>
  <si>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</si>
  <si>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</si>
  <si>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</si>
  <si>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</si>
  <si>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</si>
  <si>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</si>
  <si>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</si>
  <si>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</si>
  <si>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</si>
  <si>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</si>
  <si>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</si>
  <si>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</si>
  <si>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</si>
  <si>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</si>
  <si>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</si>
  <si>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</si>
  <si>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</si>
  <si>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</si>
  <si>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</si>
  <si>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</si>
  <si>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</si>
  <si>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</si>
  <si>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</si>
  <si>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</si>
  <si>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</si>
  <si>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</si>
  <si>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</si>
  <si>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</si>
  <si>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</si>
  <si>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</si>
  <si>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</si>
  <si>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</si>
  <si>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</si>
  <si>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</si>
  <si>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</si>
  <si>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</si>
  <si>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</si>
  <si>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</si>
  <si>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</si>
  <si>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</si>
  <si>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</si>
  <si>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</si>
  <si>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</si>
  <si>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</si>
  <si>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</si>
  <si>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</si>
  <si>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</si>
  <si>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</si>
  <si>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</si>
  <si>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</si>
  <si>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</si>
  <si>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</si>
  <si>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</si>
  <si>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</si>
  <si>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</si>
  <si>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</si>
  <si>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</si>
  <si>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</si>
  <si>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</si>
  <si>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</si>
  <si>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</si>
  <si>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</si>
  <si>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</si>
  <si>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</si>
  <si>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</si>
  <si>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</si>
  <si>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</si>
  <si>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</si>
  <si>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</si>
  <si>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</si>
  <si>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</si>
  <si>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</si>
  <si>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</si>
  <si>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</si>
  <si>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</si>
  <si>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</si>
  <si>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</si>
  <si>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</si>
  <si>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</si>
  <si>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</si>
  <si>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</si>
  <si>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</si>
  <si>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</si>
  <si>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</si>
  <si>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</si>
  <si>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</si>
  <si>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</si>
  <si>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</si>
  <si>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</si>
  <si>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</si>
  <si>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</si>
  <si>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</si>
  <si>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</si>
  <si>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</si>
  <si>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</si>
  <si>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</si>
  <si>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</si>
  <si>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</si>
  <si>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</si>
  <si>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</si>
  <si>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</si>
  <si>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</si>
  <si>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</si>
  <si>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</si>
  <si>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</si>
  <si>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</si>
  <si>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</si>
  <si>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</si>
  <si>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</si>
  <si>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</si>
  <si>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</si>
  <si>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</si>
  <si>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</si>
  <si>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</si>
  <si>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</si>
  <si>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</si>
  <si>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</si>
  <si>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</si>
  <si>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</si>
  <si>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</si>
  <si>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</si>
  <si>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</si>
  <si>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</si>
  <si>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</si>
  <si>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</si>
  <si>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</si>
  <si>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</si>
  <si>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</si>
  <si>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</si>
  <si>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</si>
  <si>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</si>
  <si>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</si>
  <si>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</si>
  <si>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</si>
  <si>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</si>
  <si>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</si>
  <si>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</si>
  <si>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</si>
  <si>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</si>
  <si>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</si>
  <si>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</si>
  <si>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</si>
  <si>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</si>
  <si>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</si>
  <si>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</si>
  <si>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</si>
  <si>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</si>
  <si>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</si>
  <si>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</si>
  <si>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</si>
  <si>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</si>
  <si>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</si>
  <si>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</si>
  <si>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</si>
  <si>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</si>
  <si>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</si>
  <si>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</si>
  <si>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</si>
  <si>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</si>
  <si>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</si>
  <si>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</si>
  <si>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</si>
  <si>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</si>
  <si>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</si>
  <si>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</si>
  <si>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</si>
  <si>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</si>
  <si>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</si>
  <si>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</si>
  <si>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</si>
  <si>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</si>
  <si>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</si>
  <si>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</si>
  <si>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</si>
  <si>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</si>
  <si>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</si>
  <si>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</si>
  <si>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</si>
  <si>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</si>
  <si>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</si>
  <si>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</si>
  <si>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</si>
  <si>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</si>
  <si>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</si>
  <si>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</si>
  <si>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</si>
  <si>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</si>
  <si>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</si>
  <si>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</si>
  <si>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</si>
  <si>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</si>
  <si>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</si>
  <si>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</si>
  <si>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</si>
  <si>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</si>
  <si>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</si>
  <si>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</si>
  <si>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</si>
  <si>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</si>
  <si>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</si>
  <si>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</si>
  <si>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</si>
  <si>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</si>
  <si>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</si>
  <si>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</si>
  <si>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</si>
  <si>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</si>
  <si>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</si>
  <si>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</si>
  <si>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</si>
  <si>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</si>
  <si>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</si>
  <si>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</si>
  <si>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</si>
  <si>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</si>
  <si>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</si>
  <si>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</si>
  <si>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</si>
  <si>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</si>
  <si>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</si>
  <si>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</si>
  <si>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</si>
  <si>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</si>
  <si>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</si>
  <si>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</si>
  <si>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</si>
  <si>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</si>
  <si>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</si>
  <si>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</si>
  <si>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</si>
  <si>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</si>
  <si>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</si>
  <si>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</si>
  <si>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</si>
  <si>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</si>
  <si>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</si>
  <si>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</si>
  <si>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</si>
  <si>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</si>
  <si>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</si>
  <si>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</si>
  <si>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</si>
  <si>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</si>
  <si>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</si>
  <si>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</si>
  <si>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</si>
  <si>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</si>
  <si>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</si>
  <si>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</si>
  <si>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</si>
  <si>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</si>
  <si>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</si>
  <si>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</si>
  <si>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</si>
  <si>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</si>
  <si>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</si>
  <si>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</si>
  <si>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</si>
  <si>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</si>
  <si>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</si>
  <si>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</si>
  <si>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</si>
  <si>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</si>
  <si>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</si>
  <si>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</si>
  <si>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</si>
  <si>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</si>
  <si>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</si>
  <si>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</si>
  <si>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</si>
  <si>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</si>
  <si>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</si>
  <si>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</si>
  <si>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</si>
  <si>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</si>
  <si>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</si>
  <si>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</si>
  <si>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</si>
  <si>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</si>
  <si>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</si>
  <si>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</si>
  <si>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</si>
  <si>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</si>
  <si>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</si>
  <si>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</si>
  <si>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</si>
  <si>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</si>
  <si>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</si>
  <si>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</si>
  <si>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</si>
  <si>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</si>
  <si>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</si>
  <si>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</si>
  <si>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</si>
  <si>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</si>
  <si>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</si>
  <si>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</si>
  <si>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</si>
  <si>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</si>
  <si>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</si>
  <si>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</si>
  <si>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</si>
  <si>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</si>
  <si>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</si>
  <si>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</si>
  <si>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</si>
  <si>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</si>
  <si>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</si>
  <si>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</si>
  <si>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</si>
  <si>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</si>
  <si>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</si>
  <si>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</si>
  <si>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</si>
  <si>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</si>
  <si>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</si>
  <si>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</si>
  <si>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</si>
  <si>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</si>
  <si>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</si>
  <si>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</si>
  <si>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</si>
  <si>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</si>
  <si>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</si>
  <si>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</si>
  <si>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</si>
  <si>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</si>
  <si>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</si>
  <si>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</si>
  <si>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</si>
  <si>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</si>
  <si>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</si>
  <si>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</si>
  <si>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</si>
  <si>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</si>
  <si>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</si>
  <si>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</si>
  <si>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</si>
  <si>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</si>
  <si>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</si>
  <si>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</si>
  <si>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</si>
  <si>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</si>
  <si>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</si>
  <si>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</si>
  <si>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</si>
  <si>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</si>
  <si>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</si>
  <si>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</si>
  <si>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</si>
  <si>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</si>
  <si>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</si>
  <si>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</si>
  <si>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</si>
  <si>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</si>
  <si>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</si>
  <si>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</si>
  <si>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</si>
  <si>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</si>
  <si>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</si>
  <si>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</si>
  <si>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</si>
  <si>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</si>
  <si>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</si>
  <si>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</si>
  <si>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</si>
  <si>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</si>
  <si>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</si>
  <si>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</si>
  <si>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</si>
  <si>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</si>
  <si>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</si>
  <si>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</si>
  <si>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</si>
  <si>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</si>
  <si>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</si>
  <si>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</si>
  <si>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</si>
  <si>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</si>
  <si>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</si>
  <si>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</si>
  <si>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</si>
  <si>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</si>
  <si>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</si>
  <si>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</si>
  <si>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</si>
  <si>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</si>
  <si>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</si>
  <si>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</si>
  <si>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</si>
  <si>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</si>
  <si>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</si>
  <si>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</si>
  <si>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</si>
  <si>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</si>
  <si>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</si>
  <si>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</si>
  <si>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</si>
  <si>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</si>
  <si>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</si>
  <si>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</si>
  <si>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</si>
  <si>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</si>
  <si>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</si>
  <si>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</si>
  <si>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</si>
  <si>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</si>
  <si>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</si>
  <si>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</si>
  <si>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</si>
  <si>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</si>
  <si>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</si>
  <si>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</si>
  <si>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</si>
  <si>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</si>
  <si>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</si>
  <si>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</si>
  <si>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</si>
  <si>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</si>
  <si>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</si>
  <si>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</si>
  <si>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</si>
  <si>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</si>
  <si>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</si>
  <si>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</si>
  <si>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</si>
  <si>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</si>
  <si>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</si>
  <si>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</si>
  <si>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</si>
  <si>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</si>
  <si>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</si>
  <si>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</si>
  <si>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</si>
  <si>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</si>
  <si>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</si>
  <si>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</si>
  <si>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</si>
  <si>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</si>
  <si>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</si>
  <si>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</si>
  <si>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</si>
  <si>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</si>
  <si>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</si>
  <si>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</si>
  <si>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</si>
  <si>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</si>
  <si>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</si>
  <si>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</si>
  <si>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</si>
  <si>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</si>
  <si>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</si>
  <si>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</si>
  <si>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</si>
  <si>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</si>
  <si>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</si>
  <si>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</si>
  <si>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</si>
  <si>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</si>
  <si>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</si>
  <si>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</si>
  <si>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</si>
  <si>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</si>
  <si>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</si>
  <si>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</si>
  <si>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</si>
  <si>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</si>
  <si>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</si>
  <si>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</si>
  <si>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</si>
  <si>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</si>
  <si>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</si>
  <si>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</si>
  <si>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</si>
  <si>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</si>
  <si>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</si>
  <si>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</si>
  <si>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</si>
  <si>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</si>
  <si>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</si>
  <si>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</si>
  <si>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</si>
  <si>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</si>
  <si>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</si>
  <si>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</si>
  <si>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</si>
  <si>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</si>
  <si>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</si>
  <si>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</si>
  <si>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</si>
  <si>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</si>
  <si>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</si>
  <si>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</si>
  <si>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</si>
  <si>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</si>
  <si>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</si>
  <si>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</si>
  <si>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</si>
  <si>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</si>
  <si>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</si>
  <si>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</si>
  <si>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</si>
  <si>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</si>
  <si>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</si>
  <si>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</si>
  <si>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</si>
  <si>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</si>
  <si>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</si>
  <si>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</si>
  <si>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</si>
  <si>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</si>
  <si>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</si>
  <si>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</si>
  <si>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</si>
  <si>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</si>
  <si>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</si>
  <si>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</si>
  <si>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</si>
  <si>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</si>
  <si>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</si>
  <si>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</si>
  <si>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</si>
  <si>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</si>
  <si>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</si>
  <si>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</si>
  <si>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</si>
  <si>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</si>
  <si>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</si>
  <si>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</si>
  <si>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</si>
  <si>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</si>
  <si>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</si>
  <si>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</si>
  <si>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</si>
  <si>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</si>
  <si>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</si>
  <si>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</si>
  <si>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</si>
  <si>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</si>
  <si>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</si>
  <si>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</si>
  <si>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</si>
  <si>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</si>
  <si>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</si>
  <si>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</si>
  <si>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</si>
  <si>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</si>
  <si>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</si>
  <si>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</si>
  <si>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</si>
  <si>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</si>
  <si>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</si>
  <si>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</si>
  <si>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</si>
  <si>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</si>
  <si>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</si>
  <si>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</si>
  <si>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</si>
  <si>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</si>
  <si>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</si>
  <si>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</si>
  <si>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</si>
  <si>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</si>
  <si>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</si>
  <si>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</si>
  <si>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</si>
  <si>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</si>
  <si>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</si>
  <si>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</si>
  <si>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</si>
  <si>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</si>
  <si>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</si>
  <si>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</si>
  <si>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</si>
  <si>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</si>
  <si>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</si>
  <si>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</si>
  <si>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</si>
  <si>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</si>
  <si>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</si>
  <si>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</si>
  <si>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</si>
  <si>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</si>
  <si>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</si>
  <si>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</si>
  <si>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</si>
  <si>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</si>
  <si>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</si>
  <si>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</si>
  <si>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</si>
  <si>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</si>
  <si>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</si>
  <si>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</si>
  <si>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</si>
  <si>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</si>
  <si>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</si>
  <si>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</si>
  <si>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</si>
  <si>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</si>
  <si>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</si>
  <si>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</si>
  <si>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</si>
  <si>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</si>
  <si>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</si>
  <si>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</si>
  <si>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</si>
  <si>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</si>
  <si>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</si>
  <si>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</si>
  <si>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</si>
  <si>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</si>
  <si>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</si>
  <si>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</si>
  <si>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</si>
  <si>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</si>
  <si>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</si>
  <si>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</si>
  <si>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</si>
  <si>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</si>
  <si>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</si>
  <si>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</si>
  <si>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</si>
  <si>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</si>
  <si>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</si>
  <si>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</si>
  <si>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</si>
  <si>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</si>
  <si>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</si>
  <si>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</si>
  <si>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</si>
  <si>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</si>
  <si>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</si>
  <si>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</si>
  <si>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</si>
  <si>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</si>
  <si>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</si>
  <si>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</si>
  <si>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</si>
  <si>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</si>
  <si>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</si>
  <si>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</si>
  <si>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</si>
  <si>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</si>
  <si>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</si>
  <si>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</si>
  <si>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</si>
  <si>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</si>
  <si>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</si>
  <si>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</si>
  <si>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</si>
  <si>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</si>
  <si>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</si>
  <si>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</si>
  <si>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</si>
  <si>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</si>
  <si>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</si>
  <si>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</si>
  <si>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</si>
  <si>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</si>
  <si>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</si>
  <si>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</si>
  <si>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</si>
  <si>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</si>
  <si>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</si>
  <si>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</si>
  <si>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</si>
  <si>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</si>
  <si>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</si>
  <si>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</si>
  <si>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</si>
  <si>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</si>
  <si>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</si>
  <si>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</si>
  <si>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</si>
  <si>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</si>
  <si>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</si>
  <si>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</si>
  <si>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</si>
  <si>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</si>
  <si>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</si>
  <si>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</si>
  <si>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</si>
  <si>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</si>
  <si>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</si>
  <si>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</si>
  <si>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</si>
  <si>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</si>
  <si>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</si>
  <si>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</si>
  <si>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</si>
  <si>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</si>
  <si>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</si>
  <si>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</si>
  <si>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</si>
  <si>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</si>
  <si>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</si>
  <si>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</si>
  <si>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</si>
  <si>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</si>
  <si>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</si>
  <si>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</si>
  <si>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</si>
  <si>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</si>
  <si>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</si>
  <si>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</si>
  <si>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</si>
  <si>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</si>
  <si>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</si>
  <si>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</si>
  <si>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</si>
  <si>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</si>
  <si>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</si>
  <si>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</si>
  <si>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</si>
  <si>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</si>
  <si>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</si>
  <si>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</si>
  <si>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</si>
  <si>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</si>
  <si>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</si>
  <si>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</si>
  <si>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</si>
  <si>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</si>
  <si>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</si>
  <si>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</si>
  <si>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</si>
  <si>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</si>
  <si>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</si>
  <si>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</si>
  <si>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</si>
  <si>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</si>
  <si>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</si>
  <si>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</si>
  <si>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</si>
  <si>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</si>
  <si>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</si>
  <si>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</si>
  <si>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</si>
  <si>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</si>
  <si>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</si>
  <si>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</si>
  <si>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</si>
  <si>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</si>
  <si>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</si>
  <si>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</si>
  <si>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</si>
  <si>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</si>
  <si>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</si>
  <si>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</si>
  <si>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</si>
  <si>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</si>
  <si>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</si>
  <si>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</si>
  <si>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</si>
  <si>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</si>
  <si>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</si>
  <si>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</si>
  <si>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</si>
  <si>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</si>
  <si>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</si>
  <si>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</si>
  <si>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</si>
  <si>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</si>
  <si>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</si>
  <si>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</si>
  <si>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</si>
  <si>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</si>
  <si>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</si>
  <si>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</si>
  <si>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</si>
  <si>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</si>
  <si>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</si>
  <si>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</si>
  <si>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</si>
  <si>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</si>
  <si>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</si>
  <si>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</si>
  <si>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</si>
  <si>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</si>
  <si>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</si>
  <si>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</si>
  <si>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</si>
  <si>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</si>
  <si>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</si>
  <si>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</si>
  <si>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</si>
  <si>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</si>
  <si>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</si>
  <si>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</si>
  <si>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</si>
  <si>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</si>
  <si>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</si>
  <si>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</si>
  <si>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</si>
  <si>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</si>
  <si>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</si>
  <si>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</si>
  <si>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</si>
  <si>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</si>
  <si>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</si>
  <si>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</si>
  <si>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</si>
  <si>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</si>
  <si>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</si>
  <si>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</si>
  <si>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</si>
  <si>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</si>
  <si>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</si>
  <si>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</si>
  <si>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</si>
  <si>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</si>
  <si>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</si>
  <si>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</si>
  <si>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</si>
  <si>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</si>
  <si>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</si>
  <si>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</si>
  <si>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</si>
  <si>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</si>
  <si>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</si>
  <si>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</si>
  <si>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</si>
  <si>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</si>
  <si>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</si>
  <si>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</si>
  <si>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</si>
  <si>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</si>
  <si>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</si>
  <si>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</si>
  <si>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</si>
  <si>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</si>
  <si>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</si>
  <si>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</si>
  <si>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</si>
  <si>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</si>
  <si>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</si>
  <si>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</si>
  <si>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</si>
  <si>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</si>
  <si>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</si>
  <si>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</si>
  <si>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</si>
  <si>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</si>
  <si>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</si>
  <si>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</si>
  <si>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</si>
  <si>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</si>
  <si>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</si>
  <si>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</si>
  <si>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</si>
  <si>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</si>
  <si>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</si>
  <si>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</si>
  <si>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</si>
  <si>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</si>
  <si>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</si>
  <si>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</si>
  <si>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</si>
  <si>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</si>
  <si>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</si>
  <si>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</si>
  <si>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</si>
  <si>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</si>
  <si>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</si>
  <si>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</si>
  <si>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</si>
  <si>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</si>
  <si>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</si>
  <si>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</si>
  <si>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</si>
  <si>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</si>
  <si>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</si>
  <si>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</si>
  <si>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</si>
  <si>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</si>
  <si>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</si>
  <si>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</si>
  <si>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</si>
  <si>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</si>
  <si>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</si>
  <si>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</si>
  <si>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</si>
  <si>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</si>
  <si>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</si>
  <si>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</si>
  <si>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</si>
  <si>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</si>
  <si>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</si>
  <si>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</si>
  <si>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</si>
  <si>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</si>
  <si>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</si>
  <si>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</si>
  <si>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</si>
  <si>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</si>
  <si>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</si>
  <si>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</si>
  <si>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</si>
  <si>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</si>
  <si>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</si>
  <si>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</si>
  <si>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</si>
  <si>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</si>
  <si>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</si>
  <si>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</si>
  <si>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</si>
  <si>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</si>
  <si>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</si>
  <si>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</si>
  <si>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</si>
  <si>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</si>
  <si>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</si>
  <si>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</si>
  <si>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</si>
  <si>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</si>
  <si>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</si>
  <si>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</si>
  <si>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</si>
  <si>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</si>
  <si>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</si>
  <si>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</si>
  <si>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</si>
  <si>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</si>
  <si>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</si>
  <si>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</si>
  <si>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</si>
  <si>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</si>
  <si>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</si>
  <si>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</si>
  <si>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</si>
  <si>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</si>
  <si>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</si>
  <si>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</si>
  <si>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</si>
  <si>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</si>
  <si>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</si>
  <si>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</si>
  <si>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</si>
  <si>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</si>
  <si>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</si>
  <si>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</si>
  <si>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</si>
  <si>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</si>
  <si>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</si>
  <si>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</si>
  <si>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</si>
  <si>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</si>
  <si>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</si>
  <si>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</si>
  <si>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</si>
  <si>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</si>
  <si>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</si>
  <si>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</si>
  <si>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</si>
  <si>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</si>
  <si>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</si>
  <si>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</si>
  <si>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</si>
  <si>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</si>
  <si>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</si>
  <si>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</si>
  <si>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</si>
  <si>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</si>
  <si>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</si>
  <si>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</si>
  <si>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</si>
  <si>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</si>
  <si>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</si>
  <si>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</si>
  <si>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</si>
  <si>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</si>
  <si>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</si>
  <si>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</si>
  <si>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</si>
  <si>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</si>
  <si>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</si>
  <si>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</si>
  <si>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</si>
  <si>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</si>
  <si>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</si>
  <si>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</si>
  <si>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</si>
  <si>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</si>
  <si>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</si>
  <si>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</si>
  <si>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</si>
  <si>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</si>
  <si>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</si>
  <si>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</si>
  <si>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</si>
  <si>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</si>
  <si>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</si>
  <si>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</si>
  <si>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</si>
  <si>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</si>
  <si>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</si>
  <si>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</si>
  <si>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</si>
  <si>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</si>
  <si>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</si>
  <si>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</si>
  <si>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</si>
  <si>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</si>
  <si>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</si>
  <si>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</si>
  <si>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</si>
  <si>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</si>
  <si>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</si>
  <si>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</si>
  <si>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</si>
  <si>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</si>
  <si>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</si>
  <si>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</si>
  <si>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</si>
  <si>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</si>
  <si>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</si>
  <si>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</si>
  <si>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</si>
  <si>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</si>
  <si>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</si>
  <si>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</si>
  <si>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</si>
  <si>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</si>
  <si>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</si>
  <si>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</si>
  <si>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</si>
  <si>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</si>
  <si>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</si>
  <si>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</si>
  <si>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</si>
  <si>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</si>
  <si>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</si>
  <si>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</si>
  <si>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</si>
  <si>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</si>
  <si>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</si>
  <si>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</si>
  <si>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</si>
  <si>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</si>
  <si>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</si>
  <si>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</si>
  <si>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</si>
  <si>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</si>
  <si>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</si>
  <si>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</si>
  <si>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</si>
  <si>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</si>
  <si>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</si>
  <si>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</si>
  <si>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</si>
  <si>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</si>
  <si>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</si>
  <si>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</si>
  <si>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</si>
  <si>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</si>
  <si>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</si>
  <si>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</si>
  <si>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</si>
  <si>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</si>
  <si>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</si>
  <si>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</si>
  <si>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</si>
  <si>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</si>
  <si>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</si>
  <si>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</si>
  <si>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</si>
  <si>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</si>
  <si>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</si>
  <si>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</si>
  <si>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</si>
  <si>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</si>
  <si>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</si>
  <si>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</si>
  <si>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</si>
  <si>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</si>
  <si>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</si>
  <si>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</si>
  <si>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</si>
  <si>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</si>
  <si>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</si>
  <si>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</si>
  <si>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</si>
  <si>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</si>
  <si>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</si>
  <si>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</si>
  <si>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</si>
  <si>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</si>
  <si>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</si>
  <si>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</si>
  <si>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</si>
  <si>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</si>
  <si>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</si>
  <si>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</si>
  <si>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</si>
  <si>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</si>
  <si>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</si>
  <si>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</si>
  <si>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</si>
  <si>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</si>
  <si>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</si>
  <si>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</si>
  <si>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</si>
  <si>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</si>
  <si>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</si>
  <si>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</si>
  <si>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</si>
  <si>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</si>
  <si>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</si>
  <si>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</si>
  <si>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</si>
  <si>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</si>
  <si>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</si>
  <si>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</si>
  <si>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</si>
  <si>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</si>
  <si>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</si>
  <si>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</si>
  <si>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</si>
  <si>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</si>
  <si>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</si>
  <si>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</si>
  <si>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</si>
  <si>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</si>
  <si>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</si>
  <si>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</si>
  <si>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</si>
  <si>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</si>
  <si>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</si>
  <si>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</si>
  <si>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</si>
  <si>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</si>
  <si>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</si>
  <si>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</si>
  <si>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</si>
  <si>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</si>
  <si>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</si>
  <si>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</si>
  <si>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</si>
  <si>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</si>
  <si>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</si>
  <si>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</si>
  <si>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</si>
  <si>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</si>
  <si>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</si>
  <si>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</si>
  <si>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</si>
  <si>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</si>
  <si>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</si>
  <si>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</si>
  <si>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</si>
  <si>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</si>
  <si>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</si>
  <si>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</si>
  <si>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</si>
  <si>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</si>
  <si>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</si>
  <si>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</si>
  <si>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</si>
  <si>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</si>
  <si>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</si>
  <si>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</si>
  <si>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</si>
  <si>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</si>
  <si>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</si>
  <si>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</si>
  <si>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</si>
  <si>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</si>
  <si>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</si>
  <si>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</si>
  <si>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</si>
  <si>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</si>
  <si>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</si>
  <si>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</si>
  <si>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</si>
  <si>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</si>
  <si>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</si>
  <si>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</si>
  <si>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</si>
  <si>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</si>
  <si>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</si>
  <si>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</si>
  <si>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</si>
  <si>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</si>
  <si>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</si>
  <si>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</si>
  <si>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</si>
  <si>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</si>
  <si>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</si>
  <si>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</si>
  <si>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</si>
  <si>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</si>
  <si>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</si>
  <si>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</si>
  <si>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</si>
  <si>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</si>
  <si>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</si>
  <si>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</si>
  <si>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</si>
  <si>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</si>
  <si>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</si>
  <si>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</si>
  <si>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</si>
  <si>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</si>
  <si>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</si>
  <si>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</si>
  <si>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</si>
  <si>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</si>
  <si>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</si>
  <si>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</si>
  <si>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</si>
  <si>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</si>
  <si>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</si>
  <si>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</si>
  <si>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</si>
  <si>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</si>
  <si>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</si>
  <si>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</si>
  <si>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</si>
  <si>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</si>
  <si>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</si>
  <si>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</si>
  <si>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</si>
  <si>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</si>
  <si>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</si>
  <si>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</si>
  <si>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</si>
  <si>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</si>
  <si>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</si>
  <si>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</si>
  <si>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</si>
  <si>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</si>
  <si>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</si>
  <si>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</si>
  <si>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</si>
  <si>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</si>
  <si>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</si>
  <si>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</si>
  <si>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</si>
  <si>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</si>
  <si>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</si>
  <si>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</si>
  <si>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</si>
  <si>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</si>
  <si>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</si>
  <si>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</si>
  <si>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</si>
  <si>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</si>
  <si>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</si>
  <si>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</si>
  <si>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</si>
  <si>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</si>
  <si>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</si>
  <si>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</si>
  <si>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</si>
  <si>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</si>
  <si>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</si>
  <si>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</si>
  <si>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</si>
  <si>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</si>
  <si>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</si>
  <si>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</si>
  <si>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</si>
  <si>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</si>
  <si>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</si>
  <si>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</si>
  <si>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</si>
  <si>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</si>
  <si>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</si>
  <si>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</si>
  <si>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</si>
  <si>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</si>
  <si>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</si>
  <si>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</si>
  <si>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</si>
  <si>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</si>
  <si>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</si>
  <si>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</si>
  <si>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</si>
  <si>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</si>
  <si>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</si>
  <si>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</si>
  <si>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</si>
  <si>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</si>
  <si>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</si>
  <si>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</si>
  <si>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</si>
  <si>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</si>
  <si>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</si>
  <si>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</si>
  <si>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</si>
  <si>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</si>
  <si>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</si>
  <si>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</si>
  <si>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</si>
  <si>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</si>
  <si>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</si>
  <si>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</si>
  <si>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</si>
  <si>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</si>
  <si>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</si>
  <si>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</si>
  <si>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</si>
  <si>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</si>
  <si>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</si>
  <si>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</si>
  <si>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</si>
  <si>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</si>
  <si>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</si>
  <si>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</si>
  <si>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</si>
  <si>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</si>
  <si>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</si>
  <si>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</si>
  <si>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</si>
  <si>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</si>
  <si>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</si>
  <si>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</si>
  <si>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</si>
  <si>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</si>
  <si>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</si>
  <si>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</si>
  <si>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</si>
  <si>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</si>
  <si>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</si>
  <si>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</si>
  <si>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</si>
  <si>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</si>
  <si>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</si>
  <si>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</si>
  <si>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</si>
  <si>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</si>
  <si>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</si>
  <si>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</si>
  <si>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</si>
  <si>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</si>
  <si>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</si>
  <si>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</si>
  <si>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</si>
  <si>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</si>
  <si>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</si>
  <si>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</si>
  <si>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</si>
  <si>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</si>
  <si>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</si>
  <si>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</si>
  <si>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</si>
  <si>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</si>
  <si>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</si>
  <si>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</si>
  <si>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</si>
  <si>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</si>
  <si>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</si>
  <si>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</si>
  <si>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</si>
  <si>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</si>
  <si>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</si>
  <si>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</si>
  <si>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</si>
  <si>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</si>
  <si>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</si>
  <si>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</si>
  <si>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</si>
  <si>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</si>
  <si>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</si>
  <si>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</si>
  <si>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</si>
  <si>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</si>
  <si>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</si>
  <si>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</si>
  <si>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</si>
  <si>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</si>
  <si>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</si>
  <si>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</si>
  <si>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</si>
  <si>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</si>
  <si>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</si>
  <si>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</si>
  <si>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</si>
  <si>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</si>
  <si>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</si>
  <si>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</si>
  <si>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</si>
  <si>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</si>
  <si>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</si>
  <si>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</si>
  <si>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</si>
  <si>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</si>
  <si>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</si>
  <si>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</si>
  <si>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</si>
  <si>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</si>
  <si>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</si>
  <si>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</si>
  <si>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</si>
  <si>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</si>
  <si>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</si>
  <si>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</si>
  <si>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</si>
  <si>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</si>
  <si>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</si>
  <si>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</si>
  <si>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</si>
  <si>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</si>
  <si>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</si>
  <si>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</si>
  <si>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</si>
  <si>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</si>
  <si>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</si>
  <si>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</si>
  <si>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</si>
  <si>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</si>
  <si>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</si>
  <si>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</si>
  <si>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</si>
  <si>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</si>
  <si>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</si>
  <si>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</si>
  <si>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</si>
  <si>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</si>
  <si>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</si>
  <si>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</si>
  <si>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</si>
  <si>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</si>
  <si>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</si>
  <si>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</si>
  <si>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</si>
  <si>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</si>
  <si>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</si>
  <si>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</si>
  <si>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</si>
  <si>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</si>
  <si>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</si>
  <si>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</si>
  <si>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</si>
  <si>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</si>
  <si>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</si>
  <si>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</si>
  <si>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</si>
  <si>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</si>
  <si>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</si>
  <si>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</si>
  <si>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</si>
  <si>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</si>
  <si>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</si>
  <si>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</si>
  <si>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</si>
  <si>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</si>
  <si>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</si>
  <si>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</si>
  <si>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</si>
  <si>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</si>
  <si>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</si>
  <si>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</si>
  <si>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</si>
  <si>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</si>
  <si>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</si>
  <si>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</si>
  <si>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</si>
  <si>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</si>
  <si>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</si>
  <si>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</si>
  <si>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</si>
  <si>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</si>
  <si>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</si>
  <si>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</si>
  <si>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</si>
  <si>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</si>
  <si>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</si>
  <si>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</si>
  <si>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</si>
  <si>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</si>
  <si>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</si>
  <si>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</si>
  <si>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</si>
  <si>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</si>
  <si>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</si>
  <si>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</si>
  <si>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</si>
  <si>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</si>
  <si>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</si>
  <si>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</si>
  <si>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</si>
  <si>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</si>
  <si>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</si>
  <si>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</si>
  <si>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</si>
  <si>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</si>
  <si>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</si>
  <si>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</si>
  <si>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</si>
  <si>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</si>
  <si>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</si>
  <si>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</si>
  <si>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</si>
  <si>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</si>
  <si>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</si>
  <si>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</si>
  <si>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</si>
  <si>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</si>
  <si>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</si>
  <si>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</si>
  <si>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</si>
  <si>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</si>
  <si>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</si>
  <si>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</si>
  <si>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</si>
  <si>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</si>
  <si>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</si>
  <si>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</si>
  <si>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</si>
  <si>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</si>
  <si>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</si>
  <si>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</si>
  <si>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</si>
  <si>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</si>
  <si>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</si>
  <si>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</si>
  <si>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</si>
  <si>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</si>
  <si>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</si>
  <si>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</si>
  <si>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</si>
  <si>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</si>
  <si>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</si>
  <si>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</si>
  <si>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</si>
  <si>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</si>
  <si>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</si>
  <si>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</si>
  <si>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</si>
  <si>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</si>
  <si>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</si>
  <si>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</si>
  <si>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</si>
  <si>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</si>
  <si>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</si>
  <si>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</si>
  <si>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</si>
  <si>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</si>
  <si>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</si>
  <si>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</si>
  <si>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</si>
  <si>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</si>
  <si>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</si>
  <si>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</si>
  <si>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</si>
  <si>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</si>
  <si>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</si>
  <si>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</si>
  <si>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</si>
  <si>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</si>
  <si>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</si>
  <si>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</si>
  <si>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</si>
  <si>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</si>
  <si>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</si>
  <si>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</si>
  <si>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</si>
  <si>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</si>
  <si>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</si>
  <si>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</si>
  <si>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</si>
  <si>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</si>
  <si>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</si>
  <si>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</si>
  <si>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</si>
  <si>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</si>
  <si>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</si>
  <si>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</si>
  <si>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</si>
  <si>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</si>
  <si>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</si>
  <si>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</si>
  <si>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</si>
  <si>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</si>
  <si>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</si>
  <si>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</si>
  <si>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</si>
  <si>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</si>
  <si>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</si>
  <si>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</si>
  <si>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</si>
  <si>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</si>
  <si>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</si>
  <si>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</si>
  <si>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</si>
  <si>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</si>
  <si>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</si>
  <si>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</si>
  <si>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</si>
  <si>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</si>
  <si>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</si>
  <si>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</si>
  <si>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</si>
  <si>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</si>
  <si>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</si>
  <si>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</si>
  <si>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</si>
  <si>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</si>
  <si>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</si>
  <si>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</si>
  <si>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</si>
  <si>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</si>
  <si>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</si>
  <si>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</si>
  <si>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</si>
  <si>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</si>
  <si>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</si>
  <si>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</si>
  <si>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</si>
  <si>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</si>
  <si>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</si>
  <si>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</si>
  <si>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</si>
  <si>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</si>
  <si>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</si>
  <si>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</si>
  <si>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</si>
  <si>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</si>
  <si>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</si>
  <si>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</si>
  <si>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</si>
  <si>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</si>
  <si>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</si>
  <si>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</si>
  <si>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</si>
  <si>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</si>
  <si>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</si>
  <si>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</si>
  <si>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</si>
  <si>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</si>
  <si>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</si>
  <si>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</si>
  <si>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</si>
  <si>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</si>
  <si>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</si>
  <si>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</si>
  <si>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</si>
  <si>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</si>
  <si>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</si>
  <si>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</si>
  <si>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</si>
  <si>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</si>
  <si>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</si>
  <si>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</si>
  <si>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</si>
  <si>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</si>
  <si>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</si>
  <si>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</si>
  <si>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</si>
  <si>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</si>
  <si>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</si>
  <si>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</si>
  <si>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</si>
  <si>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</si>
  <si>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</si>
  <si>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</si>
  <si>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</si>
  <si>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</si>
  <si>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</si>
  <si>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</si>
  <si>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</si>
  <si>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</si>
  <si>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</si>
  <si>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</si>
  <si>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</si>
  <si>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</si>
  <si>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</si>
  <si>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</si>
  <si>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</si>
  <si>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</si>
  <si>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</si>
  <si>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</si>
  <si>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</si>
  <si>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</si>
  <si>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</si>
  <si>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</si>
  <si>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</si>
  <si>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</si>
  <si>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</si>
  <si>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</si>
  <si>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</si>
  <si>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</si>
  <si>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</si>
  <si>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</si>
  <si>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</si>
  <si>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</si>
  <si>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</si>
  <si>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</si>
  <si>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</si>
  <si>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</si>
  <si>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</si>
  <si>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</si>
  <si>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</si>
  <si>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</si>
  <si>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</si>
  <si>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</si>
  <si>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</si>
  <si>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</si>
  <si>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</si>
  <si>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</si>
  <si>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</si>
  <si>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</si>
  <si>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</si>
  <si>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</si>
  <si>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</si>
  <si>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</si>
  <si>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</si>
  <si>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</si>
  <si>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</si>
  <si>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</si>
  <si>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</si>
  <si>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</si>
  <si>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</si>
  <si>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</si>
  <si>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</si>
  <si>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</si>
  <si>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</si>
  <si>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</si>
  <si>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</si>
  <si>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</si>
  <si>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</si>
  <si>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</si>
  <si>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</si>
  <si>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</si>
  <si>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</si>
  <si>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</si>
  <si>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</si>
  <si>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</si>
  <si>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</si>
  <si>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</si>
  <si>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</si>
  <si>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</si>
  <si>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</si>
  <si>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</si>
  <si>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</si>
  <si>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</si>
  <si>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</si>
  <si>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</si>
  <si>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</si>
  <si>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</si>
  <si>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</si>
  <si>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</si>
  <si>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</si>
  <si>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</si>
  <si>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</si>
  <si>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</si>
  <si>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</si>
  <si>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</si>
  <si>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</si>
  <si>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</si>
  <si>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</si>
  <si>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</si>
  <si>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</si>
  <si>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</si>
  <si>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</si>
  <si>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</si>
  <si>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</si>
  <si>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</si>
  <si>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</si>
  <si>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</si>
  <si>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</si>
  <si>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</si>
  <si>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</si>
  <si>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</si>
  <si>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</si>
  <si>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</si>
  <si>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</si>
  <si>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</si>
  <si>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</si>
  <si>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</si>
  <si>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</si>
  <si>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</si>
  <si>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</si>
  <si>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</si>
  <si>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</si>
  <si>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</si>
  <si>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</si>
  <si>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</si>
  <si>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</si>
  <si>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</si>
  <si>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</si>
  <si>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</si>
  <si>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</si>
  <si>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</si>
  <si>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</si>
  <si>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</si>
  <si>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</si>
  <si>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</si>
  <si>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</si>
  <si>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</si>
  <si>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</si>
  <si>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</si>
  <si>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</si>
  <si>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</si>
  <si>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</si>
  <si>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</si>
  <si>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</si>
  <si>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</si>
  <si>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</si>
  <si>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</si>
  <si>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</si>
  <si>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</si>
  <si>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</si>
  <si>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</si>
  <si>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</si>
  <si>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</si>
  <si>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</si>
  <si>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</si>
  <si>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</si>
  <si>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</si>
  <si>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</si>
  <si>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</si>
  <si>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</si>
  <si>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</si>
  <si>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</si>
  <si>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</si>
  <si>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</si>
  <si>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</si>
  <si>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</si>
  <si>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</si>
  <si>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</si>
  <si>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</si>
  <si>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</si>
  <si>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</si>
  <si>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</si>
  <si>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</si>
  <si>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</si>
  <si>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</si>
  <si>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</si>
  <si>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</si>
  <si>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</si>
  <si>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</si>
  <si>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</si>
  <si>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</si>
  <si>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</si>
  <si>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</si>
  <si>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</si>
  <si>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</si>
  <si>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</si>
  <si>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</si>
  <si>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</si>
  <si>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</si>
  <si>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</si>
  <si>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</si>
  <si>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</si>
  <si>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</si>
  <si>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</si>
  <si>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</si>
  <si>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</si>
  <si>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</si>
  <si>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</si>
  <si>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</si>
  <si>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</si>
  <si>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</si>
  <si>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</si>
  <si>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</si>
  <si>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</si>
  <si>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</si>
  <si>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</si>
  <si>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</si>
  <si>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</si>
  <si>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</si>
  <si>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</si>
  <si>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</si>
  <si>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</si>
  <si>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</si>
  <si>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</si>
  <si>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</si>
  <si>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</si>
  <si>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</si>
  <si>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</si>
  <si>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</si>
  <si>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</si>
  <si>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</si>
  <si>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</si>
  <si>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</si>
  <si>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</si>
  <si>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</si>
  <si>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</si>
  <si>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</si>
  <si>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</si>
  <si>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</si>
  <si>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</si>
  <si>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</si>
  <si>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</si>
  <si>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</si>
  <si>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</si>
  <si>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</si>
  <si>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</si>
  <si>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</si>
  <si>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</si>
  <si>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</si>
  <si>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</si>
  <si>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</si>
  <si>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</si>
  <si>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</si>
  <si>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</si>
  <si>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</si>
  <si>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</si>
  <si>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</si>
  <si>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</si>
  <si>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</si>
  <si>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</si>
  <si>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</si>
  <si>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</si>
  <si>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</si>
  <si>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</si>
  <si>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</si>
  <si>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</si>
  <si>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</si>
  <si>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</si>
  <si>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</si>
  <si>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</si>
  <si>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</si>
  <si>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</si>
  <si>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</si>
  <si>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</si>
  <si>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</si>
  <si>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</si>
  <si>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</si>
  <si>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</si>
  <si>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</si>
  <si>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</si>
  <si>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</si>
  <si>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</si>
  <si>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</si>
  <si>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</si>
  <si>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</si>
  <si>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</si>
  <si>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</si>
  <si>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</si>
  <si>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</si>
  <si>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</si>
  <si>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</si>
  <si>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</si>
  <si>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</si>
  <si>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</si>
  <si>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</si>
  <si>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</si>
  <si>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</si>
  <si>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</si>
  <si>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</si>
  <si>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</si>
  <si>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</si>
  <si>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</si>
  <si>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</si>
  <si>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</si>
  <si>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</si>
  <si>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</si>
  <si>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</si>
  <si>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</si>
  <si>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</si>
  <si>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</si>
  <si>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</si>
  <si>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</si>
  <si>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</si>
  <si>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</si>
  <si>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</si>
  <si>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</si>
  <si>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</si>
  <si>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</si>
  <si>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</si>
  <si>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</si>
  <si>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</si>
  <si>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</si>
  <si>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</si>
  <si>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</si>
  <si>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</si>
  <si>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</si>
  <si>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</si>
  <si>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</si>
  <si>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</si>
  <si>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</si>
  <si>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</si>
  <si>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</si>
  <si>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</si>
  <si>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</si>
  <si>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</si>
  <si>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</si>
  <si>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</si>
  <si>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</si>
  <si>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</si>
  <si>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</si>
  <si>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</si>
  <si>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</si>
  <si>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</si>
  <si>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</si>
  <si>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</si>
  <si>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</si>
  <si>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</si>
  <si>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</si>
  <si>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</si>
  <si>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</si>
  <si>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</si>
  <si>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</si>
  <si>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</si>
  <si>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</si>
  <si>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</si>
  <si>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</si>
  <si>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</si>
  <si>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</si>
  <si>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</si>
  <si>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</si>
  <si>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</si>
  <si>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</si>
  <si>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</si>
  <si>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</si>
  <si>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</si>
  <si>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</si>
  <si>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</si>
  <si>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</si>
  <si>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</si>
  <si>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</si>
  <si>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</si>
  <si>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</si>
  <si>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</si>
  <si>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</si>
  <si>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</si>
  <si>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</si>
  <si>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</si>
  <si>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</si>
  <si>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</si>
  <si>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</si>
  <si>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</si>
  <si>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</si>
  <si>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</si>
  <si>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</si>
  <si>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</si>
  <si>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</si>
  <si>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</si>
  <si>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</si>
  <si>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</si>
  <si>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</si>
  <si>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</si>
  <si>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</si>
  <si>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</si>
  <si>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</si>
  <si>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</si>
  <si>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</si>
  <si>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</si>
  <si>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</si>
  <si>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</si>
  <si>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</si>
  <si>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</si>
  <si>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</si>
  <si>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</si>
  <si>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</si>
  <si>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</si>
  <si>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</si>
  <si>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</si>
  <si>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</si>
  <si>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</si>
  <si>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</si>
  <si>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</si>
  <si>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</si>
  <si>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</si>
  <si>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</si>
  <si>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</si>
  <si>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</si>
  <si>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</si>
  <si>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</si>
  <si>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</si>
  <si>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</si>
  <si>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</si>
  <si>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</si>
  <si>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</si>
  <si>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</si>
  <si>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</si>
  <si>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</si>
  <si>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</si>
  <si>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</si>
  <si>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</si>
  <si>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</si>
  <si>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</si>
  <si>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</si>
  <si>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</si>
  <si>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</si>
  <si>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</si>
  <si>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</si>
  <si>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</si>
  <si>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</si>
  <si>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</si>
  <si>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</si>
  <si>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</si>
  <si>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</si>
  <si>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</si>
  <si>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</si>
  <si>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</si>
  <si>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</si>
  <si>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</si>
  <si>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</si>
  <si>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</si>
  <si>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</si>
  <si>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</si>
  <si>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</si>
  <si>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</si>
  <si>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</si>
  <si>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</si>
  <si>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</si>
  <si>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</si>
  <si>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</si>
  <si>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</si>
  <si>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</si>
  <si>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</si>
  <si>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</si>
  <si>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</si>
  <si>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</si>
  <si>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</si>
  <si>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</si>
  <si>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</si>
  <si>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</si>
  <si>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</si>
  <si>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</si>
  <si>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</si>
  <si>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</si>
  <si>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</si>
  <si>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</si>
  <si>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</si>
  <si>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</si>
  <si>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</si>
  <si>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</si>
  <si>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</si>
  <si>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</si>
  <si>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</si>
  <si>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</si>
  <si>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</si>
  <si>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</si>
  <si>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</si>
  <si>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</si>
  <si>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</si>
  <si>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</si>
  <si>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</si>
  <si>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</si>
  <si>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</si>
  <si>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</si>
  <si>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</si>
  <si>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</si>
  <si>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</si>
  <si>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</si>
  <si>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</si>
  <si>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</si>
  <si>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</si>
  <si>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</si>
  <si>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</si>
  <si>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</si>
  <si>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</si>
  <si>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</si>
  <si>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</si>
  <si>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</si>
  <si>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</si>
  <si>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</si>
  <si>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</si>
  <si>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</si>
  <si>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</si>
  <si>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</si>
  <si>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</si>
  <si>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</si>
  <si>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</si>
  <si>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</si>
  <si>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</si>
  <si>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</si>
  <si>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</si>
  <si>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</si>
  <si>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</si>
  <si>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</si>
  <si>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</si>
  <si>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</si>
  <si>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</si>
  <si>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</si>
  <si>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</si>
  <si>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</si>
  <si>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</si>
  <si>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</si>
  <si>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</si>
  <si>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</si>
  <si>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</si>
  <si>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</si>
  <si>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</si>
  <si>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</si>
  <si>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</si>
  <si>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</si>
  <si>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</si>
  <si>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</si>
  <si>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</si>
  <si>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</si>
  <si>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</si>
  <si>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</si>
  <si>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</si>
  <si>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</si>
  <si>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</si>
  <si>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</si>
  <si>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</si>
  <si>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</si>
  <si>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</si>
  <si>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</si>
  <si>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</si>
  <si>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</si>
  <si>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</si>
  <si>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</si>
  <si>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</si>
  <si>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</si>
  <si>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</si>
  <si>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</si>
  <si>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</si>
  <si>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</si>
  <si>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</si>
  <si>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</si>
  <si>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</si>
  <si>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</si>
  <si>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</si>
  <si>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</si>
  <si>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</si>
  <si>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</si>
  <si>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</si>
  <si>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</si>
  <si>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</si>
  <si>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</si>
  <si>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</si>
  <si>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</si>
  <si>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</si>
  <si>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</si>
  <si>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</si>
  <si>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</si>
  <si>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</si>
  <si>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</si>
  <si>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</si>
  <si>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</si>
  <si>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</si>
  <si>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</si>
  <si>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</si>
  <si>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</si>
  <si>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</si>
  <si>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</si>
  <si>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</si>
  <si>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</si>
  <si>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</si>
  <si>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</si>
  <si>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</si>
  <si>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</si>
  <si>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</si>
  <si>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</si>
  <si>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</si>
  <si>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</si>
  <si>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</si>
  <si>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</si>
  <si>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</si>
  <si>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</si>
  <si>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</si>
  <si>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</si>
  <si>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</si>
  <si>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</si>
  <si>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</si>
  <si>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</si>
  <si>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</si>
  <si>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</si>
  <si>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</si>
  <si>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</si>
  <si>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</si>
  <si>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</si>
  <si>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</si>
  <si>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</si>
  <si>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</si>
  <si>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</si>
  <si>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</si>
  <si>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</si>
  <si>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</si>
  <si>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</si>
  <si>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</si>
  <si>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</si>
  <si>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</si>
  <si>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</si>
  <si>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</si>
  <si>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</si>
  <si>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</si>
  <si>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</si>
  <si>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</si>
  <si>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</si>
  <si>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</si>
  <si>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</si>
  <si>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</si>
  <si>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</si>
  <si>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</si>
  <si>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</si>
  <si>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</si>
  <si>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</si>
  <si>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</si>
  <si>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</si>
  <si>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</si>
  <si>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</si>
  <si>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</si>
  <si>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</si>
  <si>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</si>
  <si>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</si>
  <si>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</si>
  <si>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</si>
  <si>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</si>
  <si>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</si>
  <si>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</si>
  <si>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</si>
  <si>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</si>
  <si>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</si>
  <si>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</si>
  <si>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</si>
  <si>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</si>
  <si>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</si>
  <si>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</si>
  <si>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</si>
  <si>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</si>
  <si>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</si>
  <si>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</si>
  <si>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</si>
  <si>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</si>
  <si>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</si>
  <si>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</si>
  <si>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</si>
  <si>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</si>
  <si>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</si>
  <si>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</si>
  <si>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</si>
  <si>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</si>
  <si>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</si>
  <si>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</si>
  <si>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</si>
  <si>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</si>
  <si>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</si>
  <si>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</si>
  <si>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</si>
  <si>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</si>
  <si>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</si>
  <si>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</si>
  <si>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</si>
  <si>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</si>
  <si>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</si>
  <si>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</si>
  <si>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</si>
  <si>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</si>
  <si>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</si>
  <si>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</si>
  <si>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</si>
  <si>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</si>
  <si>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</si>
  <si>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</si>
  <si>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</si>
  <si>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</si>
  <si>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</si>
  <si>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</si>
  <si>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</si>
  <si>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</si>
  <si>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</si>
  <si>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</si>
  <si>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</si>
  <si>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</si>
  <si>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</si>
  <si>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</si>
  <si>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</si>
  <si>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</si>
  <si>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</si>
  <si>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</si>
  <si>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</si>
  <si>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</si>
  <si>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</si>
  <si>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</si>
  <si>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</si>
  <si>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</si>
  <si>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</si>
  <si>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</si>
  <si>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</si>
  <si>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</si>
  <si>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</si>
  <si>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</si>
  <si>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</si>
  <si>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</si>
  <si>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</si>
  <si>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</si>
  <si>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</si>
  <si>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</si>
  <si>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</si>
  <si>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</si>
  <si>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</si>
  <si>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</si>
  <si>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</si>
  <si>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</si>
  <si>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</si>
  <si>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</si>
  <si>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</si>
  <si>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</si>
  <si>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</si>
  <si>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</si>
  <si>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</si>
  <si>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</si>
  <si>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</si>
  <si>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</si>
  <si>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</si>
  <si>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</si>
  <si>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</si>
  <si>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</si>
  <si>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</si>
  <si>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</si>
  <si>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</si>
  <si>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</si>
  <si>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</si>
  <si>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</si>
  <si>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</si>
  <si>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</si>
  <si>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</si>
  <si>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</si>
  <si>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</si>
  <si>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</si>
  <si>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</si>
  <si>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</si>
  <si>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</si>
  <si>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</si>
  <si>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</si>
  <si>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</si>
  <si>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</si>
  <si>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</si>
  <si>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</si>
  <si>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</si>
  <si>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</si>
  <si>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</si>
  <si>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</si>
  <si>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</si>
  <si>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</si>
  <si>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</si>
  <si>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</si>
  <si>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</si>
  <si>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</si>
  <si>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</si>
  <si>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</si>
  <si>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</si>
  <si>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</si>
  <si>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</si>
  <si>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</si>
  <si>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</si>
  <si>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</si>
  <si>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</si>
  <si>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</si>
  <si>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</si>
  <si>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</si>
  <si>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</si>
  <si>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</si>
  <si>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</si>
  <si>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</si>
  <si>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</si>
  <si>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</si>
  <si>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</si>
  <si>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</si>
  <si>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</si>
  <si>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</si>
  <si>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</si>
  <si>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</si>
  <si>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</si>
  <si>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</si>
  <si>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</si>
  <si>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</si>
  <si>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</si>
  <si>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</si>
  <si>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</si>
  <si>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</si>
  <si>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</si>
  <si>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</si>
  <si>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</si>
  <si>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</si>
  <si>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</si>
  <si>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</si>
  <si>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</si>
  <si>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</si>
  <si>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</si>
  <si>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</si>
  <si>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</si>
  <si>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</si>
  <si>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</si>
  <si>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</si>
  <si>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</si>
  <si>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</si>
  <si>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</si>
  <si>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</si>
  <si>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</si>
  <si>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</si>
  <si>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</si>
  <si>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</si>
  <si>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</si>
  <si>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</si>
  <si>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</si>
  <si>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</si>
  <si>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</si>
  <si>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</si>
  <si>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</si>
  <si>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</si>
  <si>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</si>
  <si>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</si>
  <si>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</si>
  <si>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</si>
  <si>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</si>
  <si>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</si>
  <si>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</si>
  <si>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</si>
  <si>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</si>
  <si>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</si>
  <si>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</si>
  <si>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</si>
  <si>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</si>
  <si>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</si>
  <si>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</si>
  <si>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</si>
  <si>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</si>
  <si>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</si>
  <si>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</si>
  <si>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</si>
  <si>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</si>
  <si>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</si>
  <si>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</si>
  <si>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</si>
  <si>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</si>
  <si>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</si>
  <si>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</si>
  <si>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</si>
  <si>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</si>
  <si>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</si>
  <si>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</si>
  <si>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</si>
  <si>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</si>
  <si>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</si>
  <si>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</si>
  <si>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</si>
  <si>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</si>
  <si>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</si>
  <si>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</si>
  <si>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</si>
  <si>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</si>
  <si>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</si>
  <si>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</si>
  <si>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</si>
  <si>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</si>
  <si>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</si>
  <si>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</si>
  <si>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</si>
  <si>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</si>
  <si>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</si>
  <si>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</si>
  <si>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</si>
  <si>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</si>
  <si>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</si>
  <si>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</si>
  <si>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</si>
  <si>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</si>
  <si>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</si>
  <si>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</si>
  <si>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</si>
  <si>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</si>
  <si>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</si>
  <si>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</si>
  <si>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</si>
  <si>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</si>
  <si>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</si>
  <si>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</si>
  <si>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</si>
  <si>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</si>
  <si>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</si>
  <si>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</si>
  <si>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</si>
  <si>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</si>
  <si>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</si>
  <si>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</si>
  <si>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</si>
  <si>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</si>
  <si>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</si>
  <si>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</si>
  <si>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</si>
  <si>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</si>
  <si>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</si>
  <si>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</si>
  <si>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</si>
  <si>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</si>
  <si>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</si>
  <si>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</si>
  <si>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</si>
  <si>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</si>
  <si>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</si>
  <si>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</si>
  <si>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</si>
  <si>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</si>
  <si>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</si>
  <si>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</si>
  <si>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</si>
  <si>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</si>
  <si>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</si>
  <si>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</si>
  <si>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</si>
  <si>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</si>
  <si>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</si>
  <si>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</si>
  <si>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</si>
  <si>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</si>
  <si>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</si>
  <si>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</si>
  <si>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</si>
  <si>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</si>
  <si>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</si>
  <si>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</si>
  <si>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</si>
  <si>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</si>
  <si>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</si>
  <si>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</si>
  <si>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</si>
  <si>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</si>
  <si>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</si>
  <si>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</si>
  <si>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</si>
  <si>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</si>
  <si>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</si>
  <si>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</si>
  <si>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</si>
  <si>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</si>
  <si>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</si>
  <si>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</si>
  <si>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</si>
  <si>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</si>
  <si>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</si>
  <si>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</si>
  <si>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</si>
  <si>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</si>
  <si>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</si>
  <si>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</si>
  <si>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</si>
  <si>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</si>
  <si>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</si>
  <si>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</si>
  <si>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</si>
  <si>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</si>
  <si>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</si>
  <si>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</si>
  <si>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</si>
  <si>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</si>
  <si>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</si>
  <si>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</si>
  <si>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</si>
  <si>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</si>
  <si>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</si>
  <si>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</si>
  <si>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</si>
  <si>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</si>
  <si>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</si>
  <si>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</si>
  <si>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</si>
  <si>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</si>
  <si>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</si>
  <si>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</si>
  <si>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</si>
  <si>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</si>
  <si>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</si>
  <si>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</si>
  <si>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</si>
  <si>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</si>
  <si>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</si>
  <si>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</si>
  <si>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</si>
  <si>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</si>
  <si>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</si>
  <si>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</si>
  <si>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</si>
  <si>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</si>
  <si>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</si>
  <si>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</si>
  <si>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</si>
  <si>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</si>
  <si>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</si>
  <si>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</si>
  <si>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</si>
  <si>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</si>
  <si>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</si>
  <si>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</si>
  <si>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</si>
  <si>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</si>
  <si>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</si>
  <si>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</si>
  <si>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</si>
  <si>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</si>
  <si>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</si>
  <si>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</si>
  <si>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</si>
  <si>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</si>
  <si>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</si>
  <si>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</si>
  <si>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</si>
  <si>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</si>
  <si>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</si>
  <si>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</si>
  <si>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</si>
  <si>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</si>
  <si>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</si>
  <si>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</si>
  <si>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</si>
  <si>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</si>
  <si>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</si>
  <si>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</si>
  <si>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</si>
  <si>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</si>
  <si>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</si>
  <si>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</si>
  <si>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</si>
  <si>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</si>
  <si>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</si>
  <si>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</si>
  <si>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</si>
  <si>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</si>
  <si>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</si>
  <si>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</si>
  <si>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</si>
  <si>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</si>
  <si>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</si>
  <si>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</si>
  <si>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</si>
  <si>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</si>
  <si>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</si>
  <si>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</si>
  <si>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</si>
  <si>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</si>
  <si>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</si>
  <si>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</si>
  <si>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</si>
  <si>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</si>
  <si>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</si>
  <si>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</si>
  <si>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</si>
  <si>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</si>
  <si>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</si>
  <si>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</si>
  <si>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</si>
  <si>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</si>
  <si>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</si>
  <si>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</si>
  <si>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</si>
  <si>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</si>
  <si>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</si>
  <si>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</si>
  <si>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</si>
  <si>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</si>
  <si>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</si>
  <si>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</si>
  <si>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</si>
  <si>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</si>
  <si>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</si>
  <si>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</si>
  <si>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</si>
  <si>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</si>
  <si>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</si>
  <si>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</si>
  <si>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</si>
  <si>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</si>
  <si>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</si>
  <si>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</si>
  <si>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</si>
  <si>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</si>
  <si>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</si>
  <si>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</si>
  <si>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</si>
  <si>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</si>
  <si>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</si>
  <si>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</si>
  <si>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</si>
  <si>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</si>
  <si>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</si>
  <si>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</si>
  <si>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</si>
  <si>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</si>
  <si>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</si>
  <si>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</si>
  <si>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</si>
  <si>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</si>
  <si>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</si>
  <si>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</si>
  <si>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</si>
  <si>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</si>
  <si>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</si>
  <si>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</si>
  <si>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</si>
  <si>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</si>
  <si>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</si>
  <si>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</si>
  <si>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</si>
  <si>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</si>
  <si>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</si>
  <si>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</si>
  <si>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</si>
  <si>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</si>
  <si>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</si>
  <si>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</si>
  <si>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</si>
  <si>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</si>
  <si>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</si>
  <si>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</si>
  <si>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</si>
  <si>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</si>
  <si>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</si>
  <si>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</si>
  <si>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</si>
  <si>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</si>
  <si>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</si>
  <si>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</si>
  <si>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</si>
  <si>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</si>
  <si>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</si>
  <si>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</si>
  <si>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</si>
  <si>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</si>
  <si>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</si>
  <si>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</si>
  <si>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</si>
  <si>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</si>
  <si>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</si>
  <si>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</si>
  <si>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</si>
  <si>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</si>
  <si>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</si>
  <si>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</si>
  <si>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</si>
  <si>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</si>
  <si>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</si>
  <si>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</si>
  <si>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</si>
  <si>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</si>
  <si>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</si>
  <si>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</si>
  <si>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</si>
  <si>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</si>
  <si>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</si>
  <si>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</si>
  <si>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</si>
  <si>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</si>
  <si>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</si>
  <si>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</si>
  <si>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</si>
  <si>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</si>
  <si>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</si>
  <si>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</si>
  <si>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</si>
  <si>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</si>
  <si>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</si>
  <si>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</si>
  <si>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</si>
  <si>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</si>
  <si>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</si>
  <si>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</si>
  <si>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</si>
  <si>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</si>
  <si>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</si>
  <si>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</si>
  <si>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</si>
  <si>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</si>
  <si>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</si>
  <si>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</si>
  <si>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</si>
  <si>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</si>
  <si>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</si>
  <si>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</si>
  <si>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</si>
  <si>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</si>
  <si>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</si>
  <si>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</si>
  <si>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</si>
  <si>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</si>
  <si>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</si>
  <si>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</si>
  <si>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</si>
  <si>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</si>
  <si>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</si>
  <si>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</si>
  <si>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</si>
  <si>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</si>
  <si>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</si>
  <si>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</si>
  <si>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</si>
  <si>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</si>
  <si>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</si>
  <si>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</si>
  <si>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</si>
  <si>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</si>
  <si>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</si>
  <si>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</si>
  <si>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</si>
  <si>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</si>
  <si>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</si>
  <si>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</si>
  <si>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</si>
  <si>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</si>
  <si>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</si>
  <si>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</si>
  <si>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</si>
  <si>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</si>
  <si>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</si>
  <si>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</si>
  <si>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</si>
  <si>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</si>
  <si>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</si>
  <si>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</si>
  <si>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</si>
  <si>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</si>
  <si>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</si>
  <si>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</si>
  <si>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</si>
  <si>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</si>
  <si>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</si>
  <si>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</si>
  <si>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</si>
  <si>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</si>
  <si>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</si>
  <si>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</si>
  <si>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</si>
  <si>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</si>
  <si>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</si>
  <si>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</si>
  <si>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</si>
  <si>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</si>
  <si>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</si>
  <si>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</si>
  <si>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</si>
  <si>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</si>
  <si>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</si>
  <si>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</si>
  <si>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</si>
  <si>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</si>
  <si>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</si>
  <si>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</si>
  <si>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</si>
  <si>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</si>
  <si>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</si>
  <si>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</si>
  <si>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</si>
  <si>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</si>
  <si>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</si>
  <si>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</si>
  <si>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</si>
  <si>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</si>
  <si>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</si>
  <si>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</si>
  <si>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</si>
  <si>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</si>
  <si>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</si>
  <si>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</si>
  <si>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</si>
  <si>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</si>
  <si>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</si>
  <si>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</si>
  <si>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</si>
  <si>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</si>
  <si>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</si>
  <si>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</si>
  <si>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</si>
  <si>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</si>
  <si>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</si>
  <si>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</si>
  <si>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</si>
  <si>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</si>
  <si>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</si>
  <si>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</si>
  <si>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</si>
  <si>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</si>
  <si>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</si>
  <si>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</si>
  <si>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</si>
  <si>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</si>
  <si>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</si>
  <si>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</si>
  <si>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</si>
  <si>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</si>
  <si>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</si>
  <si>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</si>
  <si>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</si>
  <si>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</si>
  <si>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</si>
  <si>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</si>
  <si>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</si>
  <si>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</si>
  <si>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</si>
  <si>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</si>
  <si>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</si>
  <si>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</si>
  <si>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</si>
  <si>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</si>
  <si>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</si>
  <si>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</si>
  <si>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</si>
  <si>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</si>
  <si>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</si>
  <si>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</si>
  <si>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</si>
  <si>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</si>
  <si>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</si>
  <si>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</si>
  <si>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</si>
  <si>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</si>
  <si>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</si>
  <si>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</si>
  <si>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</si>
  <si>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</si>
  <si>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</si>
  <si>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</si>
  <si>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</si>
  <si>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</si>
  <si>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</si>
  <si>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</si>
  <si>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</si>
  <si>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</si>
  <si>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</si>
  <si>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</si>
  <si>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</si>
  <si>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</si>
  <si>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</si>
  <si>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</si>
  <si>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</si>
  <si>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</si>
  <si>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</si>
  <si>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</si>
  <si>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</si>
  <si>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</si>
  <si>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</si>
  <si>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</si>
  <si>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</si>
  <si>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</si>
  <si>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</si>
  <si>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</si>
  <si>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</si>
  <si>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</si>
  <si>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</si>
  <si>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</si>
  <si>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</si>
  <si>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</si>
  <si>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</si>
  <si>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</si>
  <si>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</si>
  <si>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</si>
  <si>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</si>
  <si>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</si>
  <si>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</si>
  <si>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</si>
  <si>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</si>
  <si>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</si>
  <si>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</si>
  <si>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</si>
  <si>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</si>
  <si>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</si>
  <si>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</si>
  <si>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</si>
  <si>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</si>
  <si>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</si>
  <si>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</si>
  <si>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</si>
  <si>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</si>
  <si>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</si>
  <si>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</si>
  <si>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</si>
  <si>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</si>
  <si>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</si>
  <si>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</si>
  <si>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</si>
  <si>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</si>
  <si>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</si>
  <si>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</si>
  <si>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</si>
  <si>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</si>
  <si>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</si>
  <si>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</si>
  <si>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</si>
  <si>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</si>
  <si>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</si>
  <si>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</si>
  <si>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</si>
  <si>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</si>
  <si>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</si>
  <si>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</si>
  <si>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</si>
  <si>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</si>
  <si>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</si>
  <si>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</si>
  <si>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</si>
  <si>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</si>
  <si>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</si>
  <si>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</si>
  <si>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</si>
  <si>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</si>
  <si>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</si>
  <si>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</si>
  <si>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</si>
  <si>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</si>
  <si>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</si>
  <si>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</si>
  <si>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</si>
  <si>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</si>
  <si>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</si>
  <si>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</si>
  <si>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</si>
  <si>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</si>
  <si>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</si>
  <si>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</si>
  <si>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</si>
  <si>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</si>
  <si>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</si>
  <si>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</si>
  <si>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</si>
  <si>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</si>
  <si>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</si>
  <si>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</si>
  <si>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</si>
  <si>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</si>
  <si>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</si>
  <si>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</si>
  <si>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</si>
  <si>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</si>
  <si>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</si>
  <si>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</si>
  <si>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</si>
  <si>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</si>
  <si>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</si>
  <si>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</si>
  <si>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</si>
  <si>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</si>
  <si>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</si>
  <si>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</si>
  <si>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</si>
  <si>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</si>
  <si>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</si>
  <si>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</si>
  <si>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</si>
  <si>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</si>
  <si>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</si>
  <si>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</si>
  <si>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</si>
  <si>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</si>
  <si>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</si>
  <si>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</si>
  <si>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</si>
  <si>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</si>
  <si>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</si>
  <si>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</si>
  <si>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</si>
  <si>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</si>
  <si>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</si>
  <si>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</si>
  <si>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</si>
  <si>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</si>
  <si>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</si>
  <si>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</si>
  <si>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</si>
  <si>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</si>
  <si>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</si>
  <si>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</si>
  <si>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</si>
  <si>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</si>
  <si>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</si>
  <si>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</si>
  <si>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</si>
  <si>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</si>
  <si>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</si>
  <si>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</si>
  <si>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</si>
  <si>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</si>
  <si>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</si>
  <si>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</si>
  <si>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</si>
  <si>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</si>
  <si>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</si>
  <si>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</si>
  <si>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</si>
  <si>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</si>
  <si>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</si>
  <si>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</si>
  <si>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</si>
  <si>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</si>
  <si>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</si>
  <si>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</si>
  <si>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</si>
  <si>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</si>
  <si>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</si>
  <si>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</si>
  <si>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</si>
  <si>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</si>
  <si>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</si>
  <si>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</si>
  <si>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</si>
  <si>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</si>
  <si>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</si>
  <si>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</si>
  <si>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</si>
  <si>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</si>
  <si>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</si>
  <si>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</si>
  <si>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</si>
  <si>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</si>
  <si>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</si>
  <si>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</si>
  <si>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</si>
  <si>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</si>
  <si>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</si>
  <si>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</si>
  <si>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</si>
  <si>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</si>
  <si>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</si>
  <si>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</si>
  <si>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</si>
  <si>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</si>
  <si>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</si>
  <si>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</si>
  <si>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</si>
  <si>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</si>
  <si>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</si>
  <si>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</si>
  <si>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</si>
  <si>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</si>
  <si>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</si>
  <si>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</si>
  <si>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</si>
  <si>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</si>
  <si>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</si>
  <si>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</si>
  <si>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</si>
  <si>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</si>
  <si>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</si>
  <si>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</si>
  <si>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</si>
  <si>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</si>
  <si>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</si>
  <si>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</si>
  <si>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</si>
  <si>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</si>
  <si>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</si>
  <si>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</si>
  <si>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</si>
  <si>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</si>
  <si>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</si>
  <si>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</si>
  <si>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</si>
  <si>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</si>
  <si>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</si>
  <si>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</si>
  <si>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</si>
  <si>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</si>
  <si>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</si>
  <si>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</si>
  <si>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</si>
  <si>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</si>
  <si>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</si>
  <si>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</si>
  <si>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</si>
  <si>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</si>
  <si>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</si>
  <si>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</si>
  <si>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</si>
  <si>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</si>
  <si>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</si>
  <si>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</si>
  <si>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</si>
  <si>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</si>
  <si>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</si>
  <si>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</si>
  <si>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</si>
  <si>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</si>
  <si>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</si>
  <si>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</si>
  <si>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</si>
  <si>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</si>
  <si>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</si>
  <si>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</si>
  <si>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</si>
  <si>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</si>
  <si>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</si>
  <si>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</si>
  <si>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</si>
  <si>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</si>
  <si>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</si>
  <si>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</si>
  <si>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</si>
  <si>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</si>
  <si>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</si>
  <si>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</si>
  <si>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</si>
  <si>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</si>
  <si>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</si>
  <si>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</si>
  <si>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</si>
  <si>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</si>
  <si>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</si>
  <si>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</si>
  <si>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</si>
  <si>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</si>
  <si>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</si>
  <si>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</si>
  <si>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</si>
  <si>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</si>
  <si>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</si>
  <si>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</si>
  <si>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</si>
  <si>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</si>
  <si>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</si>
  <si>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</si>
  <si>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</si>
  <si>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</si>
  <si>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</si>
  <si>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</si>
  <si>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</si>
  <si>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</si>
  <si>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</si>
  <si>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</si>
  <si>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</si>
  <si>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</si>
  <si>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</si>
  <si>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</si>
  <si>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</si>
  <si>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</si>
  <si>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</si>
  <si>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</si>
  <si>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</si>
  <si>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</si>
  <si>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</si>
  <si>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</si>
  <si>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</si>
  <si>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</si>
  <si>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</si>
  <si>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</si>
  <si>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</si>
  <si>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</si>
  <si>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</si>
  <si>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</si>
  <si>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</si>
  <si>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</si>
  <si>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</si>
  <si>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</si>
  <si>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</si>
  <si>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</si>
  <si>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</si>
  <si>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</si>
  <si>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</si>
  <si>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</si>
  <si>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</si>
  <si>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</si>
  <si>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</si>
  <si>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</si>
  <si>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</si>
  <si>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</si>
  <si>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</si>
  <si>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</si>
  <si>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</si>
  <si>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</si>
  <si>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</si>
  <si>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</si>
  <si>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</si>
  <si>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</si>
  <si>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</si>
  <si>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</si>
  <si>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</si>
  <si>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</si>
  <si>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</si>
  <si>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</si>
  <si>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</si>
  <si>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</si>
  <si>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</si>
  <si>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</si>
  <si>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</si>
  <si>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</si>
  <si>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</si>
  <si>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</si>
  <si>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</si>
  <si>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</si>
  <si>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</si>
  <si>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</si>
  <si>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</si>
  <si>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</si>
  <si>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</si>
  <si>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</si>
  <si>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</si>
  <si>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</si>
  <si>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</si>
  <si>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</si>
  <si>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</si>
  <si>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</si>
  <si>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</si>
  <si>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</si>
  <si>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</si>
  <si>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</si>
  <si>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</si>
  <si>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</si>
  <si>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</si>
  <si>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</si>
  <si>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</si>
  <si>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</si>
  <si>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</si>
  <si>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</si>
  <si>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</si>
  <si>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</si>
  <si>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</si>
  <si>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</si>
  <si>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</si>
  <si>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</si>
  <si>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</si>
  <si>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</si>
  <si>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</si>
  <si>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</si>
  <si>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</si>
  <si>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</si>
  <si>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</si>
  <si>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</si>
  <si>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</si>
  <si>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</si>
  <si>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</si>
  <si>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</si>
  <si>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</si>
  <si>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</si>
  <si>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</si>
  <si>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</si>
  <si>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</si>
  <si>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</si>
  <si>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</si>
  <si>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</si>
  <si>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</si>
  <si>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</si>
  <si>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</si>
  <si>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</si>
  <si>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</si>
  <si>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</si>
  <si>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</si>
  <si>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</si>
  <si>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</si>
  <si>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</si>
  <si>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</si>
  <si>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</si>
  <si>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</si>
  <si>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</si>
  <si>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</si>
  <si>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</si>
  <si>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</si>
  <si>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</si>
  <si>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</si>
  <si>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</si>
  <si>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</si>
  <si>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</si>
  <si>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</si>
  <si>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</si>
  <si>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</si>
  <si>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</si>
  <si>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</si>
  <si>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</si>
  <si>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</si>
  <si>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</si>
  <si>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</si>
  <si>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</si>
  <si>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</si>
  <si>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</si>
  <si>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</si>
  <si>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</si>
  <si>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</si>
  <si>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</si>
  <si>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</si>
  <si>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</si>
  <si>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</si>
  <si>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</si>
  <si>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</si>
  <si>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</si>
  <si>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</si>
  <si>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</si>
  <si>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</si>
  <si>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</si>
  <si>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</si>
  <si>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</si>
  <si>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</si>
  <si>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</si>
  <si>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</si>
  <si>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</si>
  <si>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</si>
  <si>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</si>
  <si>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</si>
  <si>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</si>
  <si>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</si>
  <si>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</si>
  <si>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</si>
  <si>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</si>
  <si>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</si>
  <si>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</si>
  <si>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</si>
  <si>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</si>
  <si>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</si>
  <si>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</si>
  <si>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</si>
  <si>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</si>
  <si>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</si>
  <si>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</si>
  <si>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</si>
  <si>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</si>
  <si>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</si>
  <si>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</si>
  <si>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</si>
  <si>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</si>
  <si>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</si>
  <si>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</si>
  <si>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</si>
  <si>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</si>
  <si>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</si>
  <si>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</si>
  <si>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</si>
  <si>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</si>
  <si>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</si>
  <si>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</si>
  <si>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</si>
  <si>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</si>
  <si>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</si>
  <si>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</si>
  <si>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</si>
  <si>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</si>
  <si>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</si>
  <si>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</si>
  <si>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</si>
  <si>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</si>
  <si>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</si>
  <si>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</si>
  <si>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</si>
  <si>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</si>
  <si>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</si>
  <si>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</si>
  <si>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</si>
  <si>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</si>
  <si>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</si>
  <si>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</si>
  <si>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</si>
  <si>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</si>
  <si>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</si>
  <si>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</si>
  <si>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</si>
  <si>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</si>
  <si>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</si>
  <si>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</si>
  <si>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</si>
  <si>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</si>
  <si>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</si>
  <si>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</si>
  <si>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</si>
  <si>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</si>
  <si>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</si>
  <si>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</si>
  <si>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</si>
  <si>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</si>
  <si>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</si>
  <si>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</si>
  <si>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</si>
  <si>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</si>
  <si>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</si>
  <si>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</si>
  <si>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</si>
  <si>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</si>
  <si>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</si>
  <si>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</si>
  <si>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</si>
  <si>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</si>
  <si>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</si>
  <si>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</si>
  <si>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</si>
  <si>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</si>
  <si>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</si>
  <si>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</si>
  <si>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</si>
  <si>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</si>
  <si>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</si>
  <si>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</si>
  <si>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</si>
  <si>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</si>
  <si>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</si>
  <si>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</si>
  <si>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</si>
  <si>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</si>
  <si>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</si>
  <si>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</si>
  <si>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</si>
  <si>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</si>
  <si>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</si>
  <si>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</si>
  <si>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</si>
  <si>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</si>
  <si>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</si>
  <si>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</si>
  <si>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</si>
  <si>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</si>
  <si>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</si>
  <si>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</si>
  <si>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</si>
  <si>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</si>
  <si>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</si>
  <si>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</si>
  <si>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</si>
  <si>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</si>
  <si>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</si>
  <si>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</si>
  <si>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</si>
  <si>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</si>
  <si>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</si>
  <si>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</si>
  <si>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</si>
  <si>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</si>
  <si>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</si>
  <si>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</si>
  <si>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</si>
  <si>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</si>
  <si>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</si>
  <si>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</si>
  <si>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</si>
  <si>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</si>
  <si>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</si>
  <si>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</si>
  <si>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</si>
  <si>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</si>
  <si>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</si>
  <si>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</si>
  <si>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</si>
  <si>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</si>
  <si>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</si>
  <si>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</si>
  <si>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</si>
  <si>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</si>
  <si>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</si>
  <si>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</si>
  <si>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</si>
  <si>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</si>
  <si>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</si>
  <si>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</si>
  <si>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</si>
  <si>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</si>
  <si>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</si>
  <si>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</si>
  <si>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</si>
  <si>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</si>
  <si>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</si>
  <si>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</si>
  <si>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</si>
  <si>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</si>
  <si>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</si>
  <si>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</si>
  <si>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</si>
  <si>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</si>
  <si>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</si>
  <si>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</si>
  <si>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</si>
  <si>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</si>
  <si>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</si>
  <si>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</si>
  <si>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</si>
  <si>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</si>
  <si>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</si>
  <si>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</si>
  <si>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</si>
  <si>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</si>
  <si>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</si>
  <si>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</si>
  <si>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</si>
  <si>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</si>
  <si>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</si>
  <si>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</si>
  <si>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</si>
  <si>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</si>
  <si>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</si>
  <si>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</si>
  <si>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</si>
  <si>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</si>
  <si>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</si>
  <si>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</si>
  <si>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</si>
  <si>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</si>
  <si>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</si>
  <si>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</si>
  <si>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</si>
  <si>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</si>
  <si>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</si>
  <si>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</si>
  <si>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</si>
  <si>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</si>
  <si>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</si>
  <si>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</si>
  <si>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</si>
  <si>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</si>
  <si>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</si>
  <si>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</si>
  <si>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</si>
  <si>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</si>
  <si>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</si>
  <si>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</si>
  <si>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</si>
  <si>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</si>
  <si>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</si>
  <si>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</si>
  <si>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</si>
  <si>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</si>
  <si>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</si>
  <si>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</si>
  <si>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</si>
  <si>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</si>
  <si>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</si>
  <si>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</si>
  <si>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</si>
  <si>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</si>
  <si>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</si>
  <si>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</si>
  <si>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</si>
  <si>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</si>
  <si>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</si>
  <si>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</si>
  <si>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</si>
  <si>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</si>
  <si>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</si>
  <si>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</si>
  <si>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</si>
  <si>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</si>
  <si>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</si>
  <si>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</si>
  <si>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</si>
  <si>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</si>
  <si>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</si>
  <si>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</si>
  <si>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</si>
  <si>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</si>
  <si>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</si>
  <si>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</si>
  <si>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</si>
  <si>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</si>
  <si>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</si>
  <si>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</si>
  <si>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</si>
  <si>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</si>
  <si>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</si>
  <si>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</si>
  <si>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</si>
  <si>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</si>
  <si>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</si>
  <si>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</si>
  <si>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</si>
  <si>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</si>
  <si>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</si>
  <si>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</si>
  <si>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</si>
  <si>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</si>
  <si>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</si>
  <si>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</si>
  <si>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</si>
  <si>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</si>
  <si>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</si>
  <si>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</si>
  <si>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</si>
  <si>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</si>
  <si>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</si>
  <si>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</si>
  <si>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</si>
  <si>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</si>
  <si>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</si>
  <si>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</si>
  <si>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</si>
  <si>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</si>
  <si>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</si>
  <si>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</si>
  <si>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</si>
  <si>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</si>
  <si>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</si>
  <si>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</si>
  <si>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</si>
  <si>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</si>
  <si>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</si>
  <si>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</si>
  <si>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</si>
  <si>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</si>
  <si>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</si>
  <si>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</si>
  <si>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</si>
  <si>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</si>
  <si>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</si>
  <si>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</si>
  <si>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</si>
  <si>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</si>
  <si>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</si>
  <si>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</si>
  <si>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</si>
  <si>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</si>
  <si>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</si>
  <si>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</si>
  <si>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</si>
  <si>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</si>
  <si>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</si>
  <si>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</si>
  <si>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</si>
  <si>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</si>
  <si>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</si>
  <si>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</si>
  <si>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</si>
  <si>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</si>
  <si>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</si>
  <si>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</si>
  <si>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</si>
  <si>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</si>
  <si>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</si>
  <si>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</si>
  <si>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</si>
  <si>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</si>
  <si>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</si>
  <si>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</si>
  <si>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</si>
  <si>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</si>
  <si>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</si>
  <si>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</si>
  <si>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</si>
  <si>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</si>
  <si>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</si>
  <si>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</si>
  <si>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</si>
  <si>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</si>
  <si>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</si>
  <si>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</si>
  <si>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</si>
  <si>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</si>
  <si>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</si>
  <si>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</si>
  <si>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</si>
  <si>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</si>
  <si>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</si>
  <si>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</si>
  <si>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</si>
  <si>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</si>
  <si>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</si>
  <si>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</si>
  <si>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</si>
  <si>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</si>
  <si>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</si>
  <si>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</si>
  <si>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</si>
  <si>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</si>
  <si>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</si>
  <si>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</si>
  <si>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</si>
  <si>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</si>
  <si>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</si>
  <si>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</si>
  <si>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</si>
  <si>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</si>
  <si>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</si>
  <si>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</si>
  <si>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</si>
  <si>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</si>
  <si>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</si>
  <si>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</si>
  <si>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</si>
  <si>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</si>
  <si>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</si>
  <si>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</si>
  <si>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</si>
  <si>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</si>
  <si>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</si>
  <si>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</si>
  <si>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</si>
  <si>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</si>
  <si>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</si>
  <si>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</si>
  <si>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</si>
  <si>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</si>
  <si>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</si>
  <si>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</si>
  <si>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</si>
  <si>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</si>
  <si>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</si>
  <si>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</si>
  <si>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</si>
  <si>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</si>
  <si>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</si>
  <si>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</si>
  <si>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</si>
  <si>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</si>
  <si>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</si>
  <si>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</si>
  <si>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</si>
  <si>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</si>
  <si>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</si>
  <si>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</si>
  <si>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</si>
  <si>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</si>
  <si>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</si>
  <si>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</si>
  <si>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</si>
  <si>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</si>
  <si>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</si>
  <si>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</si>
  <si>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</si>
  <si>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</si>
  <si>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</si>
  <si>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</si>
  <si>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</si>
  <si>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</si>
  <si>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</si>
  <si>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</si>
  <si>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</si>
  <si>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</si>
  <si>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</si>
  <si>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</si>
  <si>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</si>
  <si>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</si>
  <si>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</si>
  <si>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</si>
  <si>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</si>
  <si>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</si>
  <si>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</si>
  <si>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</si>
  <si>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</si>
  <si>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</si>
  <si>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</si>
  <si>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</si>
  <si>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</si>
  <si>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</si>
  <si>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</si>
  <si>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</si>
  <si>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</si>
  <si>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</si>
  <si>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</si>
  <si>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</si>
  <si>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</si>
  <si>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</si>
  <si>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</si>
  <si>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</si>
  <si>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</si>
  <si>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</si>
  <si>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</si>
  <si>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</si>
  <si>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</si>
  <si>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</si>
  <si>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</si>
  <si>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</si>
  <si>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</si>
  <si>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</si>
  <si>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</si>
  <si>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</si>
  <si>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</si>
  <si>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</si>
  <si>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</si>
  <si>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</si>
  <si>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</si>
  <si>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</si>
  <si>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</si>
  <si>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</si>
  <si>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</si>
  <si>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</si>
  <si>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</si>
  <si>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</si>
  <si>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</si>
  <si>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</si>
  <si>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</si>
  <si>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</si>
  <si>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</si>
  <si>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</si>
  <si>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</si>
  <si>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</si>
  <si>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</si>
  <si>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</si>
  <si>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</si>
  <si>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</si>
  <si>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</si>
  <si>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</si>
  <si>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</si>
  <si>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</si>
  <si>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</si>
  <si>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</si>
  <si>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</si>
  <si>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</si>
  <si>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</si>
  <si>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</si>
  <si>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</si>
  <si>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</si>
  <si>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</si>
  <si>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</si>
  <si>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</si>
  <si>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</si>
  <si>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</si>
  <si>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</si>
  <si>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</si>
  <si>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</si>
  <si>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</si>
  <si>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</si>
  <si>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</si>
  <si>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</si>
  <si>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</si>
  <si>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</si>
  <si>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</si>
  <si>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</si>
  <si>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</si>
  <si>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</si>
  <si>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</si>
  <si>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</si>
  <si>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</si>
  <si>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</si>
  <si>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</si>
  <si>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</si>
  <si>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</si>
  <si>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</si>
  <si>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</si>
  <si>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</si>
  <si>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</si>
  <si>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</si>
  <si>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</si>
  <si>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</si>
  <si>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</si>
  <si>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</si>
  <si>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</si>
  <si>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</si>
  <si>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</si>
  <si>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</si>
  <si>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</si>
  <si>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</si>
  <si>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</si>
  <si>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</si>
  <si>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</si>
  <si>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</si>
  <si>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</si>
  <si>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</si>
  <si>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</si>
  <si>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</si>
  <si>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</si>
  <si>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</si>
  <si>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</si>
  <si>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</si>
  <si>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</si>
  <si>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</si>
  <si>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</si>
  <si>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</si>
  <si>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</si>
  <si>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</si>
  <si>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</si>
  <si>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</si>
  <si>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</si>
  <si>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</si>
  <si>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</si>
  <si>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</si>
  <si>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</si>
  <si>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</si>
  <si>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</si>
  <si>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</si>
  <si>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</si>
  <si>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</si>
  <si>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</si>
  <si>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</si>
  <si>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</si>
  <si>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</si>
  <si>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</si>
  <si>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</si>
  <si>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</si>
  <si>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</si>
  <si>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</si>
  <si>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</si>
  <si>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</si>
  <si>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</si>
  <si>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</si>
  <si>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</si>
  <si>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</si>
  <si>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</si>
  <si>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</si>
  <si>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</si>
  <si>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</si>
  <si>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</si>
  <si>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</si>
  <si>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</si>
  <si>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</si>
  <si>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</si>
  <si>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</si>
  <si>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</si>
  <si>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</si>
  <si>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</si>
  <si>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</si>
  <si>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</si>
  <si>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</si>
  <si>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</si>
  <si>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</si>
  <si>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</si>
  <si>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</si>
  <si>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</si>
  <si>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</si>
  <si>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</si>
  <si>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</si>
  <si>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</si>
  <si>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</si>
  <si>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</si>
  <si>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</si>
  <si>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</si>
  <si>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</si>
  <si>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</si>
  <si>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</si>
  <si>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</si>
  <si>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</si>
  <si>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</si>
  <si>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</si>
  <si>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</si>
  <si>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</si>
  <si>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</si>
  <si>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</si>
  <si>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</si>
  <si>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</si>
  <si>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</si>
  <si>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</si>
  <si>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</si>
  <si>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</si>
  <si>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</si>
  <si>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</si>
  <si>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</si>
  <si>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</si>
  <si>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</si>
  <si>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</si>
  <si>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</si>
  <si>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</si>
  <si>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</si>
  <si>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</si>
  <si>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</si>
  <si>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</si>
  <si>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</si>
  <si>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</si>
  <si>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</si>
  <si>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</si>
  <si>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</si>
  <si>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</si>
  <si>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</si>
  <si>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</si>
  <si>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</si>
  <si>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</si>
  <si>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</si>
  <si>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</si>
  <si>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</si>
  <si>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</si>
  <si>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</si>
  <si>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</si>
  <si>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</si>
  <si>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</si>
  <si>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</si>
  <si>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</si>
  <si>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</si>
  <si>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</si>
  <si>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</si>
  <si>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</si>
  <si>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</si>
  <si>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</si>
  <si>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</si>
  <si>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</si>
  <si>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</si>
  <si>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</si>
  <si>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</si>
  <si>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</si>
  <si>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</si>
  <si>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</si>
  <si>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</si>
  <si>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</si>
  <si>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</si>
  <si>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</si>
  <si>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</si>
  <si>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</si>
  <si>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</si>
  <si>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</si>
  <si>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</si>
  <si>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</si>
  <si>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</si>
  <si>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</si>
  <si>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</si>
  <si>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</si>
  <si>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</si>
  <si>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</si>
  <si>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</si>
  <si>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</si>
  <si>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</si>
  <si>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</si>
  <si>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</si>
  <si>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</si>
  <si>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</si>
  <si>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</si>
  <si>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</si>
  <si>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</si>
  <si>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</si>
  <si>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</si>
  <si>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</si>
  <si>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</si>
  <si>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</si>
  <si>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</si>
  <si>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</si>
  <si>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</si>
  <si>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</si>
  <si>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</si>
  <si>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</si>
  <si>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</si>
  <si>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</si>
  <si>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</si>
  <si>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</si>
  <si>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</si>
  <si>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</si>
  <si>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</si>
  <si>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</si>
  <si>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</si>
  <si>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</si>
  <si>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</si>
  <si>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</si>
  <si>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</si>
  <si>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</si>
  <si>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</si>
  <si>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</si>
  <si>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</si>
  <si>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</si>
  <si>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</si>
  <si>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</si>
  <si>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</si>
  <si>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</si>
  <si>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</si>
  <si>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</si>
  <si>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</si>
  <si>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</si>
  <si>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</si>
  <si>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</si>
  <si>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</si>
  <si>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</si>
  <si>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</si>
  <si>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</si>
  <si>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</si>
  <si>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</si>
  <si>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</si>
  <si>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</si>
  <si>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</si>
  <si>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</si>
  <si>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</si>
  <si>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</si>
  <si>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</si>
  <si>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</si>
  <si>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</si>
  <si>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</si>
  <si>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</si>
  <si>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</si>
  <si>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</si>
  <si>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</si>
  <si>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</si>
  <si>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</si>
  <si>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</si>
  <si>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</si>
  <si>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</si>
  <si>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</si>
  <si>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</si>
  <si>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</si>
  <si>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</si>
  <si>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</si>
  <si>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</si>
  <si>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</si>
  <si>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</si>
  <si>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</si>
  <si>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</si>
  <si>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</si>
  <si>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</si>
  <si>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</si>
  <si>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</si>
  <si>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</si>
  <si>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</si>
  <si>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</si>
  <si>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</si>
  <si>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</si>
  <si>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</si>
  <si>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</si>
  <si>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</si>
  <si>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</si>
  <si>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</si>
  <si>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</si>
  <si>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</si>
  <si>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</si>
  <si>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</si>
  <si>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</si>
  <si>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</si>
  <si>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</si>
  <si>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</si>
  <si>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</si>
  <si>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</si>
  <si>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</si>
  <si>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</si>
  <si>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</si>
  <si>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</si>
  <si>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</si>
  <si>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</si>
  <si>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</si>
  <si>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</si>
  <si>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</si>
  <si>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</si>
  <si>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</si>
  <si>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</si>
  <si>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</si>
  <si>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</si>
  <si>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</si>
  <si>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</si>
  <si>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</si>
  <si>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</si>
  <si>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</si>
  <si>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</si>
  <si>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</si>
  <si>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</si>
  <si>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</si>
  <si>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</si>
  <si>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</si>
  <si>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</si>
  <si>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</si>
  <si>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</si>
  <si>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</si>
  <si>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</si>
  <si>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</si>
  <si>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</si>
  <si>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</si>
  <si>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</si>
  <si>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</si>
  <si>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</si>
  <si>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</si>
  <si>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</si>
  <si>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</si>
  <si>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</si>
  <si>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</si>
  <si>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</si>
  <si>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</si>
  <si>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</si>
  <si>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</si>
  <si>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</si>
  <si>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</si>
  <si>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</si>
  <si>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</si>
  <si>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</si>
  <si>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</si>
  <si>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</si>
  <si>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</si>
  <si>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</si>
  <si>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</si>
  <si>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</si>
  <si>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</si>
  <si>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</si>
  <si>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</si>
  <si>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</si>
  <si>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</si>
  <si>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</si>
  <si>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</si>
  <si>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</si>
  <si>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</si>
  <si>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</si>
  <si>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</si>
  <si>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</si>
  <si>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</si>
  <si>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</si>
  <si>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</si>
  <si>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</si>
  <si>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</si>
  <si>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</si>
  <si>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</si>
  <si>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</si>
  <si>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</si>
  <si>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</si>
  <si>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</si>
  <si>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</si>
  <si>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</si>
  <si>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</si>
  <si>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</si>
  <si>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</si>
  <si>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</si>
  <si>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</si>
  <si>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</si>
  <si>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</si>
  <si>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</si>
  <si>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</si>
  <si>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</si>
  <si>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</si>
  <si>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</si>
  <si>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</si>
  <si>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</si>
  <si>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</si>
  <si>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</si>
  <si>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</si>
  <si>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</si>
  <si>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</si>
  <si>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</si>
  <si>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</si>
  <si>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</si>
  <si>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</si>
  <si>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</si>
  <si>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</si>
  <si>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</si>
  <si>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</si>
  <si>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</si>
  <si>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</si>
  <si>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</si>
  <si>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</si>
  <si>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</si>
  <si>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</si>
  <si>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</si>
  <si>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</si>
  <si>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</si>
  <si>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</si>
  <si>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</si>
  <si>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</si>
  <si>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</si>
  <si>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</si>
  <si>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</si>
  <si>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</si>
  <si>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</si>
  <si>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</si>
  <si>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</si>
  <si>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</si>
  <si>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</si>
  <si>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</si>
  <si>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</si>
  <si>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</si>
  <si>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</si>
  <si>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</si>
  <si>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</si>
  <si>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</si>
  <si>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</si>
  <si>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</si>
  <si>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</si>
  <si>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</si>
  <si>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</si>
  <si>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</si>
  <si>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</si>
  <si>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</si>
  <si>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</si>
  <si>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</si>
  <si>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</si>
  <si>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</si>
  <si>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</si>
  <si>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</si>
  <si>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</si>
  <si>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</si>
  <si>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</si>
  <si>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</si>
  <si>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</si>
  <si>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</si>
  <si>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</si>
  <si>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</si>
  <si>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</si>
  <si>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</si>
  <si>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</si>
  <si>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</si>
  <si>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</si>
  <si>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</si>
  <si>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</si>
  <si>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</si>
  <si>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</si>
  <si>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</si>
  <si>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</si>
  <si>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</si>
  <si>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</si>
  <si>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</si>
  <si>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</si>
  <si>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</si>
  <si>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</si>
  <si>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</si>
  <si>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</si>
  <si>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</si>
  <si>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</si>
  <si>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</si>
  <si>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</si>
  <si>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</si>
  <si>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</si>
  <si>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</si>
  <si>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</si>
  <si>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</si>
  <si>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</si>
  <si>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</si>
  <si>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</si>
  <si>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</si>
  <si>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</si>
  <si>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</si>
  <si>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</si>
  <si>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</si>
  <si>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</si>
  <si>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</si>
  <si>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</si>
  <si>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</si>
  <si>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</si>
  <si>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</si>
  <si>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</si>
  <si>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</si>
  <si>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</si>
  <si>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</si>
  <si>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</si>
  <si>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</si>
  <si>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</si>
  <si>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</si>
  <si>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</si>
  <si>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</si>
  <si>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</si>
  <si>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</si>
  <si>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</si>
  <si>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</si>
  <si>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</si>
  <si>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</si>
  <si>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</si>
  <si>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</si>
  <si>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</si>
  <si>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</si>
  <si>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</si>
  <si>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</si>
  <si>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</si>
  <si>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</si>
  <si>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</si>
  <si>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</si>
  <si>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</si>
  <si>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</si>
  <si>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</si>
  <si>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</si>
  <si>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</si>
  <si>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</si>
  <si>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</si>
  <si>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</si>
  <si>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</si>
  <si>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</si>
  <si>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</si>
  <si>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</si>
  <si>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</si>
  <si>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</si>
  <si>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</si>
  <si>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</si>
  <si>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</si>
  <si>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</si>
  <si>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</si>
  <si>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</si>
  <si>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</si>
  <si>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</si>
  <si>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</si>
  <si>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</si>
  <si>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</si>
  <si>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</si>
  <si>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</si>
  <si>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</si>
  <si>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</si>
  <si>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</si>
  <si>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</si>
  <si>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</si>
  <si>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</si>
  <si>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</si>
  <si>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</si>
  <si>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</si>
  <si>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</si>
  <si>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</si>
  <si>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</si>
  <si>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</si>
  <si>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</si>
  <si>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</si>
  <si>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</si>
  <si>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</si>
  <si>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</si>
  <si>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</si>
  <si>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</si>
  <si>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</si>
  <si>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</si>
  <si>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</si>
  <si>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</si>
  <si>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</si>
  <si>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</si>
  <si>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</si>
  <si>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</si>
  <si>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</si>
  <si>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</si>
  <si>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</si>
  <si>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</si>
  <si>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</si>
  <si>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</si>
  <si>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</si>
  <si>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</si>
  <si>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</si>
  <si>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</si>
  <si>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</si>
  <si>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</si>
  <si>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</si>
  <si>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</si>
  <si>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</si>
  <si>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</si>
  <si>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</si>
  <si>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</si>
  <si>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</si>
  <si>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</si>
  <si>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</si>
  <si>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</si>
  <si>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</si>
  <si>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</si>
  <si>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</si>
  <si>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</si>
  <si>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</si>
  <si>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</si>
  <si>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</si>
  <si>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</si>
  <si>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</si>
  <si>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</si>
  <si>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</si>
  <si>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</si>
  <si>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</si>
  <si>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</si>
  <si>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</si>
  <si>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</si>
  <si>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</si>
  <si>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</si>
  <si>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</si>
  <si>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</si>
  <si>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</si>
  <si>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</si>
  <si>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</si>
  <si>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</si>
  <si>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</si>
  <si>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</si>
  <si>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</si>
  <si>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</si>
  <si>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</si>
  <si>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</si>
  <si>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</si>
  <si>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</si>
  <si>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</si>
  <si>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</si>
  <si>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</si>
  <si>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</si>
  <si>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</si>
  <si>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</si>
  <si>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</si>
  <si>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</si>
  <si>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</si>
  <si>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</si>
  <si>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</si>
  <si>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</si>
  <si>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</si>
  <si>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</si>
  <si>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</si>
  <si>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</si>
  <si>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</si>
  <si>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</si>
  <si>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</si>
  <si>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</si>
  <si>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</si>
  <si>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</si>
  <si>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</si>
  <si>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</si>
  <si>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</si>
  <si>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</si>
  <si>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</si>
  <si>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</si>
  <si>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</si>
  <si>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</si>
  <si>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</si>
  <si>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</si>
  <si>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</si>
  <si>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</si>
  <si>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</si>
  <si>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</si>
  <si>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</si>
  <si>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</si>
  <si>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</si>
  <si>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</si>
  <si>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</si>
  <si>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</si>
  <si>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</si>
  <si>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</si>
  <si>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</si>
  <si>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</si>
  <si>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</si>
  <si>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</si>
  <si>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</si>
  <si>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</si>
  <si>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</si>
  <si>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</si>
  <si>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</si>
  <si>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</si>
  <si>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</si>
  <si>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</si>
  <si>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</si>
  <si>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</si>
  <si>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</si>
  <si>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</si>
  <si>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</si>
  <si>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</si>
  <si>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</si>
  <si>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</si>
  <si>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</si>
  <si>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</si>
  <si>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</si>
  <si>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</si>
  <si>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</si>
  <si>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</si>
  <si>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</si>
  <si>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</si>
  <si>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</si>
  <si>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</si>
  <si>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</si>
  <si>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</si>
  <si>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</si>
  <si>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</si>
  <si>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</si>
  <si>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</si>
  <si>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</si>
  <si>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</si>
  <si>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</si>
  <si>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</si>
  <si>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</si>
  <si>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</si>
  <si>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</si>
  <si>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</si>
  <si>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</si>
  <si>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</si>
  <si>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</si>
  <si>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</si>
  <si>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</si>
  <si>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</si>
  <si>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</si>
  <si>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</si>
  <si>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</si>
  <si>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</si>
  <si>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</si>
  <si>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</si>
  <si>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</si>
  <si>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</si>
  <si>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</si>
  <si>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</si>
  <si>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</si>
  <si>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</si>
  <si>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</si>
  <si>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</si>
  <si>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</si>
  <si>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</si>
  <si>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</si>
  <si>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</si>
  <si>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</si>
  <si>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</si>
  <si>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</si>
  <si>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</si>
  <si>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</si>
  <si>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</si>
  <si>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</si>
  <si>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</si>
  <si>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</si>
  <si>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</si>
  <si>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</si>
  <si>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</si>
  <si>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</si>
  <si>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</si>
  <si>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</si>
  <si>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</si>
  <si>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</si>
  <si>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</si>
  <si>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</si>
  <si>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</si>
  <si>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</si>
  <si>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</si>
  <si>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</si>
  <si>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</si>
  <si>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</si>
  <si>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</si>
  <si>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</si>
  <si>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</si>
  <si>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</si>
  <si>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</si>
  <si>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</si>
  <si>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</si>
  <si>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</si>
  <si>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</si>
  <si>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</si>
  <si>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</si>
  <si>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</si>
  <si>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</si>
  <si>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</si>
  <si>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</si>
  <si>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</si>
  <si>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</si>
  <si>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</si>
  <si>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</si>
  <si>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</si>
  <si>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</si>
  <si>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</si>
  <si>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</si>
  <si>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</si>
  <si>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</si>
  <si>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</si>
  <si>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</si>
  <si>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</si>
  <si>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</si>
  <si>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</si>
  <si>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</si>
  <si>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</si>
  <si>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</si>
  <si>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</si>
  <si>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</si>
  <si>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</si>
  <si>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</si>
  <si>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</si>
  <si>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</si>
  <si>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</si>
  <si>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</si>
  <si>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</si>
  <si>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</si>
  <si>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</si>
  <si>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</si>
  <si>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</si>
  <si>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</si>
  <si>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</si>
  <si>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</si>
  <si>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</si>
  <si>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</si>
  <si>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</si>
  <si>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</si>
  <si>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</si>
  <si>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</si>
  <si>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</si>
  <si>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</si>
  <si>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</si>
  <si>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</si>
  <si>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</si>
  <si>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</si>
  <si>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</si>
  <si>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</si>
  <si>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</si>
  <si>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</si>
  <si>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</si>
  <si>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</si>
  <si>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</si>
  <si>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</si>
  <si>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</si>
  <si>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</si>
  <si>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</si>
  <si>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</si>
  <si>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</si>
  <si>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</si>
  <si>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</si>
  <si>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</si>
  <si>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</si>
  <si>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</si>
  <si>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</si>
  <si>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</si>
  <si>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</si>
  <si>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</si>
  <si>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</si>
  <si>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</si>
  <si>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</si>
  <si>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</si>
  <si>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</si>
  <si>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</si>
  <si>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</si>
  <si>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</si>
  <si>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</si>
  <si>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</si>
  <si>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</si>
  <si>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</si>
  <si>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</si>
  <si>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</si>
  <si>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</si>
  <si>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</si>
  <si>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</si>
  <si>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</si>
  <si>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</si>
  <si>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</si>
  <si>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</si>
  <si>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</si>
  <si>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</si>
  <si>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</si>
  <si>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</si>
  <si>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</si>
  <si>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</si>
  <si>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</si>
  <si>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</si>
  <si>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</si>
  <si>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</si>
  <si>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</si>
  <si>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</si>
  <si>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</si>
  <si>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</si>
  <si>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</si>
  <si>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</si>
  <si>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</si>
  <si>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</si>
  <si>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</si>
  <si>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</si>
  <si>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</si>
  <si>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</si>
  <si>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</si>
  <si>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</si>
  <si>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</si>
  <si>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</si>
  <si>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</si>
  <si>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</si>
  <si>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</si>
  <si>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</si>
  <si>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</si>
  <si>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</si>
  <si>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</si>
  <si>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</si>
  <si>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</si>
  <si>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</si>
  <si>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</si>
  <si>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</si>
  <si>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</si>
  <si>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</si>
  <si>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</si>
  <si>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</si>
  <si>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</si>
  <si>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</si>
  <si>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</si>
  <si>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</si>
  <si>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</si>
  <si>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</si>
  <si>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</si>
  <si>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</si>
  <si>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</si>
  <si>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</si>
  <si>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</si>
  <si>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</si>
  <si>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</si>
  <si>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</si>
  <si>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</si>
  <si>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</si>
  <si>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</si>
  <si>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</si>
  <si>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</si>
  <si>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</si>
  <si>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</si>
  <si>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</si>
  <si>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</si>
  <si>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</si>
  <si>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</si>
  <si>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</si>
  <si>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</si>
  <si>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</si>
  <si>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</si>
  <si>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</si>
  <si>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</si>
  <si>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</si>
  <si>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</si>
  <si>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</si>
  <si>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</si>
  <si>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</si>
  <si>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</si>
  <si>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</si>
  <si>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</si>
  <si>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</si>
  <si>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</si>
  <si>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</si>
  <si>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</si>
  <si>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</si>
  <si>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</si>
  <si>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</si>
  <si>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</si>
  <si>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</si>
  <si>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</si>
  <si>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</si>
  <si>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</si>
  <si>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</si>
  <si>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</si>
  <si>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</si>
  <si>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</si>
  <si>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</si>
  <si>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</si>
  <si>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</si>
  <si>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</si>
  <si>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</si>
  <si>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</si>
  <si>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</si>
  <si>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</si>
  <si>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</si>
  <si>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</si>
  <si>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</si>
  <si>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</si>
  <si>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</si>
  <si>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</si>
  <si>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</si>
  <si>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</si>
  <si>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</si>
  <si>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</si>
  <si>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</si>
  <si>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</si>
  <si>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</si>
  <si>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</si>
  <si>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</si>
  <si>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</si>
  <si>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</si>
  <si>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</si>
  <si>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</si>
  <si>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</si>
  <si>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</si>
  <si>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</si>
  <si>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</si>
  <si>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</si>
  <si>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</si>
  <si>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</si>
  <si>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</si>
  <si>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</si>
  <si>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</si>
  <si>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</si>
  <si>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</si>
  <si>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</si>
  <si>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</si>
  <si>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</si>
  <si>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</si>
  <si>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</si>
  <si>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</si>
  <si>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</si>
  <si>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</si>
  <si>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</si>
  <si>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</si>
  <si>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</si>
  <si>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</si>
  <si>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</si>
  <si>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</si>
  <si>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</si>
  <si>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</si>
  <si>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</si>
  <si>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</si>
  <si>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</si>
  <si>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</si>
  <si>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</si>
  <si>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</si>
  <si>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</si>
  <si>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</si>
  <si>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</si>
  <si>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</si>
  <si>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</si>
  <si>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</si>
  <si>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</si>
  <si>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</si>
  <si>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</si>
  <si>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</si>
  <si>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</si>
  <si>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</si>
  <si>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</si>
  <si>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</si>
  <si>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</si>
  <si>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</si>
  <si>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</si>
  <si>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</si>
  <si>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</si>
  <si>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</si>
  <si>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</si>
  <si>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</si>
  <si>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</si>
  <si>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</si>
  <si>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</si>
  <si>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</si>
  <si>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</si>
  <si>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</si>
  <si>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</si>
  <si>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</si>
  <si>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</si>
  <si>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</si>
  <si>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</si>
  <si>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</si>
  <si>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</si>
  <si>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</si>
  <si>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</si>
  <si>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</si>
  <si>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</si>
  <si>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</si>
  <si>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</si>
  <si>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</si>
  <si>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</si>
  <si>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</si>
  <si>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</si>
  <si>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</si>
  <si>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</si>
  <si>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</si>
  <si>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</si>
  <si>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</si>
  <si>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</si>
  <si>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</si>
  <si>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</si>
  <si>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</si>
  <si>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</si>
  <si>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</si>
  <si>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</si>
  <si>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</si>
  <si>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</si>
  <si>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</si>
  <si>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</si>
  <si>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</si>
  <si>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</si>
  <si>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</si>
  <si>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</si>
  <si>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</si>
  <si>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</si>
  <si>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</si>
  <si>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</si>
  <si>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</si>
  <si>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</si>
  <si>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</si>
  <si>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</si>
  <si>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</si>
  <si>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</si>
  <si>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</si>
  <si>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</si>
  <si>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</si>
  <si>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</si>
  <si>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</si>
  <si>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</si>
  <si>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</si>
  <si>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</si>
  <si>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</si>
  <si>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</si>
  <si>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</si>
  <si>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</si>
  <si>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</si>
  <si>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</si>
  <si>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</si>
  <si>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</si>
  <si>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</si>
  <si>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</si>
  <si>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</si>
  <si>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</si>
  <si>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</si>
  <si>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</si>
  <si>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</si>
  <si>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</si>
  <si>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</si>
  <si>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</si>
  <si>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</si>
  <si>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</si>
  <si>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</si>
  <si>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</si>
  <si>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</si>
  <si>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</si>
  <si>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</si>
  <si>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</si>
  <si>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</si>
  <si>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</si>
  <si>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</si>
  <si>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</si>
  <si>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</si>
  <si>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</si>
  <si>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</si>
  <si>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</si>
  <si>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</si>
  <si>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</si>
  <si>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</si>
  <si>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</si>
  <si>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</si>
  <si>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</si>
  <si>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</si>
  <si>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</si>
  <si>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</si>
  <si>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</si>
  <si>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</si>
  <si>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</si>
  <si>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</si>
  <si>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</si>
  <si>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</si>
  <si>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</si>
  <si>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</si>
  <si>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</si>
  <si>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</si>
  <si>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</si>
  <si>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</si>
  <si>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</si>
  <si>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</si>
  <si>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</si>
  <si>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</si>
  <si>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</si>
  <si>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</si>
  <si>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</si>
  <si>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</si>
  <si>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</si>
  <si>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</si>
  <si>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</si>
  <si>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</si>
  <si>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</si>
  <si>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</si>
  <si>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</si>
  <si>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</si>
  <si>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</si>
  <si>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</si>
  <si>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</si>
  <si>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</si>
  <si>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</si>
  <si>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</si>
  <si>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</si>
  <si>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</si>
  <si>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</si>
  <si>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</si>
  <si>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</si>
  <si>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</si>
  <si>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</si>
  <si>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</si>
  <si>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</si>
  <si>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</si>
  <si>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</si>
  <si>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</si>
  <si>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</si>
  <si>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</si>
  <si>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</si>
  <si>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</si>
  <si>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</si>
  <si>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</si>
  <si>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</si>
  <si>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</si>
  <si>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</si>
  <si>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</si>
  <si>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</si>
  <si>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</si>
  <si>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</si>
  <si>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</si>
  <si>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</si>
  <si>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</si>
  <si>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</si>
  <si>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</si>
  <si>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</si>
  <si>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</si>
  <si>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</si>
  <si>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</si>
  <si>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</si>
  <si>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</si>
  <si>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</si>
  <si>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</si>
  <si>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</si>
  <si>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</si>
  <si>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</si>
  <si>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</si>
  <si>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</si>
  <si>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</si>
  <si>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</si>
  <si>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</si>
  <si>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</si>
  <si>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</si>
  <si>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</si>
  <si>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</si>
  <si>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</si>
  <si>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</si>
  <si>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</si>
  <si>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</si>
  <si>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</si>
  <si>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</si>
  <si>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</si>
  <si>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</si>
  <si>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</si>
  <si>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</si>
  <si>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</si>
  <si>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</si>
  <si>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</si>
  <si>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</si>
  <si>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</si>
  <si>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</si>
  <si>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</si>
  <si>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</si>
  <si>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</si>
  <si>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</si>
  <si>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</si>
  <si>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</si>
  <si>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</si>
  <si>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</si>
  <si>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</si>
  <si>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</si>
  <si>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</si>
  <si>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</si>
  <si>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</si>
  <si>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</si>
  <si>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</si>
  <si>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</si>
  <si>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</si>
  <si>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</si>
  <si>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</si>
  <si>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</si>
  <si>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</si>
  <si>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</si>
  <si>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</si>
  <si>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</si>
  <si>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</si>
  <si>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</si>
  <si>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</si>
  <si>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</si>
  <si>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</si>
  <si>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</si>
  <si>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</si>
  <si>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</si>
  <si>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</si>
  <si>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</si>
  <si>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</si>
  <si>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</si>
  <si>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</si>
  <si>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</si>
  <si>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</si>
  <si>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</si>
  <si>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</si>
  <si>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</si>
  <si>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</si>
  <si>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</si>
  <si>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</si>
  <si>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</si>
  <si>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</si>
  <si>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</si>
  <si>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</si>
  <si>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</si>
  <si>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</si>
  <si>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</si>
  <si>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</si>
  <si>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</si>
  <si>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</si>
  <si>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</si>
  <si>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</si>
  <si>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</si>
  <si>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</si>
  <si>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</si>
  <si>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</si>
  <si>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</si>
  <si>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</si>
  <si>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</si>
  <si>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</si>
  <si>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</si>
  <si>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</si>
  <si>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</si>
  <si>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</si>
  <si>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</si>
  <si>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</si>
  <si>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</si>
  <si>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</si>
  <si>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</si>
  <si>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</si>
  <si>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</si>
  <si>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</si>
  <si>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</si>
  <si>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</si>
  <si>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</si>
  <si>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</si>
  <si>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</si>
  <si>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</si>
  <si>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</si>
  <si>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</si>
  <si>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</si>
  <si>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</si>
  <si>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</si>
  <si>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</si>
  <si>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</si>
  <si>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</si>
  <si>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</si>
  <si>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</si>
  <si>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</si>
  <si>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</si>
  <si>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</si>
  <si>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</si>
  <si>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</si>
  <si>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</si>
  <si>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</si>
  <si>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</si>
  <si>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</si>
  <si>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</si>
  <si>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</si>
  <si>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</si>
  <si>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</si>
  <si>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</si>
  <si>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</si>
  <si>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</si>
  <si>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</si>
  <si>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</si>
  <si>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</si>
  <si>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</si>
  <si>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</si>
  <si>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</si>
  <si>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</si>
  <si>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</si>
  <si>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</si>
  <si>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</si>
  <si>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</si>
  <si>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</si>
  <si>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</si>
  <si>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</si>
  <si>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</si>
  <si>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</si>
  <si>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</si>
  <si>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</si>
  <si>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</si>
  <si>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</si>
  <si>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</si>
  <si>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</si>
  <si>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</si>
  <si>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</si>
  <si>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</si>
  <si>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</si>
  <si>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</si>
  <si>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</si>
  <si>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</si>
  <si>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</si>
  <si>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</si>
  <si>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</si>
  <si>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</si>
  <si>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</si>
  <si>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</si>
  <si>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</si>
  <si>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</si>
  <si>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</si>
  <si>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</si>
  <si>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</si>
  <si>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</si>
  <si>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</si>
  <si>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</si>
  <si>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</si>
  <si>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</si>
  <si>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</si>
  <si>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</si>
  <si>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</si>
  <si>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</si>
  <si>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</si>
  <si>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</si>
  <si>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</si>
  <si>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</si>
  <si>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</si>
  <si>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</si>
  <si>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</si>
  <si>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</si>
  <si>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</si>
  <si>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</si>
  <si>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</si>
  <si>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</si>
  <si>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</si>
  <si>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</si>
  <si>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</si>
  <si>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</si>
  <si>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</si>
  <si>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</si>
  <si>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</si>
  <si>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</si>
  <si>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</si>
  <si>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</si>
  <si>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</si>
  <si>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</si>
  <si>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</si>
  <si>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</si>
  <si>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</si>
  <si>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</si>
  <si>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</si>
  <si>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</si>
  <si>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</si>
  <si>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</si>
  <si>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</si>
  <si>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</si>
  <si>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</si>
  <si>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</si>
  <si>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</si>
  <si>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</si>
  <si>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</si>
  <si>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</si>
  <si>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</si>
  <si>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</si>
  <si>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</si>
  <si>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</si>
  <si>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</si>
  <si>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</si>
  <si>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</si>
  <si>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</si>
  <si>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</si>
  <si>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</si>
  <si>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</si>
  <si>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</si>
  <si>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</si>
  <si>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</si>
  <si>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</si>
  <si>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</si>
  <si>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</si>
  <si>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</si>
  <si>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</si>
  <si>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</si>
  <si>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</si>
  <si>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</si>
  <si>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</si>
  <si>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</si>
  <si>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</si>
  <si>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</si>
  <si>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</si>
  <si>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</si>
  <si>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</si>
  <si>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</si>
  <si>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</si>
  <si>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</si>
  <si>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</si>
  <si>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</si>
  <si>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</si>
  <si>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</si>
  <si>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</si>
  <si>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</si>
  <si>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</si>
  <si>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</si>
  <si>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</si>
  <si>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</si>
  <si>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</si>
  <si>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</si>
  <si>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</si>
  <si>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</si>
  <si>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</si>
  <si>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</si>
  <si>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</si>
  <si>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</si>
  <si>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</si>
  <si>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</si>
  <si>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</si>
  <si>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</si>
  <si>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</si>
  <si>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</si>
  <si>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</si>
  <si>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</si>
  <si>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</si>
  <si>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</si>
  <si>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</si>
  <si>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</si>
  <si>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</si>
  <si>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</si>
  <si>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</si>
  <si>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</si>
  <si>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</si>
  <si>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</si>
  <si>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</si>
  <si>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</si>
  <si>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</si>
  <si>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</si>
  <si>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</si>
  <si>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</si>
  <si>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</si>
  <si>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</si>
  <si>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</si>
  <si>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</si>
  <si>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</si>
  <si>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</si>
  <si>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</si>
  <si>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</si>
  <si>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</si>
  <si>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</si>
  <si>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</si>
  <si>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</si>
  <si>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</si>
  <si>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</si>
  <si>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</si>
  <si>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</si>
  <si>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</si>
  <si>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</si>
  <si>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</si>
  <si>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</si>
  <si>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</si>
  <si>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</si>
  <si>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</si>
  <si>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</si>
  <si>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</si>
  <si>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</si>
  <si>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</si>
  <si>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</si>
  <si>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</si>
  <si>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</si>
  <si>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</si>
  <si>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</si>
  <si>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</si>
  <si>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</si>
  <si>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</si>
  <si>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</si>
  <si>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</si>
  <si>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</si>
  <si>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</si>
  <si>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</si>
  <si>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</si>
  <si>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</si>
  <si>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</si>
  <si>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</si>
  <si>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</si>
  <si>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</si>
  <si>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</si>
  <si>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</si>
  <si>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</si>
  <si>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</si>
  <si>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</si>
  <si>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</si>
  <si>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</si>
  <si>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</si>
  <si>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</si>
  <si>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</si>
  <si>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</si>
  <si>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</si>
  <si>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</si>
  <si>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</si>
  <si>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</si>
  <si>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</si>
  <si>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</si>
  <si>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</si>
  <si>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</si>
  <si>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</si>
  <si>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</si>
  <si>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</si>
  <si>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</si>
  <si>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</si>
  <si>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</si>
  <si>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</si>
  <si>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</si>
  <si>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</si>
  <si>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</si>
  <si>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</si>
  <si>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</si>
  <si>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</si>
  <si>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</si>
  <si>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</si>
  <si>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</si>
  <si>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</si>
  <si>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</si>
  <si>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</si>
  <si>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</si>
  <si>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</si>
  <si>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</si>
  <si>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</si>
  <si>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</si>
  <si>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</si>
  <si>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</si>
  <si>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</si>
  <si>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</si>
  <si>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</si>
  <si>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</si>
  <si>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</si>
  <si>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</si>
  <si>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</si>
  <si>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</si>
  <si>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</si>
  <si>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</si>
  <si>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</si>
  <si>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</si>
  <si>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</si>
  <si>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</si>
  <si>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</si>
  <si>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</si>
  <si>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</si>
  <si>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</si>
  <si>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</si>
  <si>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</si>
  <si>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</si>
  <si>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</si>
  <si>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</si>
  <si>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</si>
  <si>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</si>
  <si>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</si>
  <si>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</si>
  <si>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</si>
  <si>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</si>
  <si>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</si>
  <si>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</si>
  <si>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</si>
  <si>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</si>
  <si>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</si>
  <si>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</si>
  <si>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</si>
  <si>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</si>
  <si>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</si>
  <si>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</si>
  <si>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</si>
  <si>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</si>
  <si>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</si>
  <si>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</si>
  <si>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</si>
  <si>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</si>
  <si>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</si>
  <si>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</si>
  <si>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</si>
  <si>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</si>
  <si>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</si>
  <si>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</si>
  <si>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</si>
  <si>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</si>
  <si>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</si>
  <si>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</si>
  <si>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</si>
  <si>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</si>
  <si>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</si>
  <si>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</si>
  <si>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</si>
  <si>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</si>
  <si>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</si>
  <si>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</si>
  <si>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</si>
  <si>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</si>
  <si>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</si>
  <si>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</si>
  <si>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</si>
  <si>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</si>
  <si>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</si>
  <si>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</si>
  <si>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</si>
  <si>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</si>
  <si>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</si>
  <si>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</si>
  <si>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</si>
  <si>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</si>
  <si>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</si>
  <si>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</si>
  <si>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</si>
  <si>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</si>
  <si>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</si>
  <si>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</si>
  <si>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</si>
  <si>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</si>
  <si>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</si>
  <si>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</si>
  <si>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</si>
  <si>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</si>
  <si>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</si>
  <si>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</si>
  <si>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</si>
  <si>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</si>
  <si>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</si>
  <si>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</si>
  <si>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</si>
  <si>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</si>
  <si>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</si>
  <si>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</si>
  <si>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</si>
  <si>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</si>
  <si>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</si>
  <si>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</si>
  <si>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</si>
  <si>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</si>
  <si>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</si>
  <si>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</si>
  <si>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</si>
  <si>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</si>
  <si>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</si>
  <si>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</si>
  <si>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</si>
  <si>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</si>
  <si>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</si>
  <si>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</si>
  <si>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</si>
  <si>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</si>
  <si>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</si>
  <si>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</si>
  <si>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</si>
  <si>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</si>
  <si>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</si>
  <si>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</si>
  <si>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</si>
  <si>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</si>
  <si>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</si>
  <si>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</si>
  <si>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</si>
  <si>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</si>
  <si>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</si>
  <si>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</si>
  <si>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</si>
  <si>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</si>
  <si>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</si>
  <si>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</si>
  <si>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</si>
  <si>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</si>
  <si>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</si>
  <si>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</si>
  <si>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</si>
  <si>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</si>
  <si>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</si>
  <si>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</si>
  <si>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</si>
  <si>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</si>
  <si>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</si>
  <si>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</si>
  <si>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</si>
  <si>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</si>
  <si>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</si>
  <si>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</si>
  <si>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</si>
  <si>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</si>
  <si>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</si>
  <si>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</si>
  <si>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</si>
  <si>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</si>
  <si>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</si>
  <si>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</si>
  <si>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</si>
  <si>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</si>
  <si>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</si>
  <si>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</si>
  <si>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</si>
  <si>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</si>
  <si>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</si>
  <si>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</si>
  <si>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</si>
  <si>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</si>
  <si>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</si>
  <si>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</si>
  <si>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</si>
  <si>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</si>
  <si>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</si>
  <si>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</si>
  <si>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</si>
  <si>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</si>
  <si>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</si>
  <si>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</si>
  <si>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</si>
  <si>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</si>
  <si>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</si>
  <si>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</si>
  <si>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</si>
  <si>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</si>
  <si>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</si>
  <si>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</si>
  <si>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</si>
  <si>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</si>
  <si>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</si>
  <si>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</si>
  <si>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</si>
  <si>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</si>
  <si>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</si>
  <si>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</si>
  <si>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</si>
  <si>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</si>
  <si>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</si>
  <si>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</si>
  <si>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</si>
  <si>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</si>
  <si>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</si>
  <si>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</si>
  <si>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</si>
  <si>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</si>
  <si>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</si>
  <si>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</si>
  <si>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</si>
  <si>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</si>
  <si>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</si>
  <si>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</si>
  <si>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</si>
  <si>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</si>
  <si>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</si>
  <si>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</si>
  <si>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</si>
  <si>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</si>
  <si>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</si>
  <si>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</si>
  <si>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</si>
  <si>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</si>
  <si>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</si>
  <si>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</si>
  <si>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</si>
  <si>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</si>
  <si>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</si>
  <si>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</si>
  <si>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</si>
  <si>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</si>
  <si>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</si>
  <si>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</si>
  <si>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</si>
  <si>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</si>
  <si>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</si>
  <si>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</si>
  <si>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</si>
  <si>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</si>
  <si>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</si>
  <si>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</si>
  <si>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</si>
  <si>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</si>
  <si>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</si>
  <si>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</si>
  <si>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</si>
  <si>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</si>
  <si>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</si>
  <si>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</si>
  <si>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</si>
  <si>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</si>
  <si>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</si>
  <si>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</si>
  <si>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</si>
  <si>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</si>
  <si>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</si>
  <si>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</si>
  <si>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</si>
  <si>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</si>
  <si>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</si>
  <si>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</si>
  <si>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</si>
  <si>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</si>
  <si>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</si>
  <si>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</si>
  <si>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</si>
  <si>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</si>
  <si>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</si>
  <si>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</si>
  <si>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</si>
  <si>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</si>
  <si>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</si>
  <si>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</si>
  <si>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</si>
  <si>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</si>
  <si>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</si>
  <si>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</si>
  <si>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</si>
  <si>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</si>
  <si>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</si>
  <si>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</si>
  <si>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</si>
  <si>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</si>
  <si>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</si>
  <si>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</si>
  <si>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</si>
  <si>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</si>
  <si>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</si>
  <si>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</si>
  <si>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</si>
  <si>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</si>
  <si>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</si>
  <si>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</si>
  <si>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</si>
  <si>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</si>
  <si>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</si>
  <si>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</si>
  <si>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</si>
  <si>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</si>
  <si>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</si>
  <si>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</si>
  <si>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</si>
  <si>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</si>
  <si>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</si>
  <si>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</si>
  <si>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</si>
  <si>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</si>
  <si>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</si>
  <si>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</si>
  <si>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</si>
  <si>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</si>
  <si>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</si>
  <si>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</si>
  <si>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</si>
  <si>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</si>
  <si>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</si>
  <si>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</si>
  <si>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</si>
  <si>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</si>
  <si>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</si>
  <si>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</si>
  <si>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</si>
  <si>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</si>
  <si>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</si>
  <si>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</si>
  <si>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</si>
  <si>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</si>
  <si>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</si>
  <si>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</si>
  <si>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</si>
  <si>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</si>
  <si>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</si>
  <si>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</si>
  <si>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</si>
  <si>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</si>
  <si>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</si>
  <si>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</si>
  <si>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</si>
  <si>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</si>
  <si>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</si>
  <si>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</si>
  <si>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</si>
  <si>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</si>
  <si>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</si>
  <si>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</si>
  <si>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</si>
  <si>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</si>
  <si>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</si>
  <si>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</si>
  <si>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</si>
  <si>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</si>
  <si>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</si>
  <si>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</si>
  <si>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</si>
  <si>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</si>
  <si>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</si>
  <si>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</si>
  <si>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</si>
  <si>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</si>
  <si>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</si>
  <si>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</si>
  <si>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</si>
  <si>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</si>
  <si>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</si>
  <si>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</si>
  <si>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</si>
  <si>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</si>
  <si>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</si>
  <si>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</si>
  <si>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</si>
  <si>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</si>
  <si>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</si>
  <si>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</si>
  <si>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</si>
  <si>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</si>
  <si>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</si>
  <si>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</si>
  <si>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</si>
  <si>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</si>
  <si>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</si>
  <si>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</si>
  <si>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</si>
  <si>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</si>
  <si>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</si>
  <si>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</si>
  <si>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</si>
  <si>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</si>
  <si>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</si>
  <si>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</si>
  <si>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</si>
  <si>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</si>
  <si>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</si>
  <si>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</si>
  <si>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</si>
  <si>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</si>
  <si>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</si>
  <si>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</si>
  <si>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</si>
  <si>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</si>
  <si>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</si>
  <si>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</si>
  <si>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</si>
  <si>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</si>
  <si>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</si>
  <si>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</si>
  <si>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</si>
  <si>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</si>
  <si>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</si>
  <si>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</si>
  <si>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</si>
  <si>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</si>
  <si>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</si>
  <si>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</si>
  <si>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</si>
  <si>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</si>
  <si>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</si>
  <si>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</si>
  <si>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</si>
  <si>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</si>
  <si>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</si>
  <si>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</si>
  <si>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</si>
  <si>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</si>
  <si>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</si>
  <si>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</si>
  <si>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</si>
  <si>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</si>
  <si>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</si>
  <si>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</si>
  <si>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</si>
  <si>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</si>
  <si>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</si>
  <si>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</si>
  <si>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</si>
  <si>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</si>
  <si>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</si>
  <si>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</si>
  <si>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</si>
  <si>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</si>
  <si>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</si>
  <si>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</si>
  <si>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</si>
  <si>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</si>
  <si>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</si>
  <si>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</si>
  <si>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</si>
  <si>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</si>
  <si>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</si>
  <si>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</si>
  <si>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</si>
  <si>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</si>
  <si>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</si>
  <si>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</si>
  <si>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</si>
  <si>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</si>
  <si>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</si>
  <si>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</si>
  <si>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</si>
  <si>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</si>
  <si>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</si>
  <si>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</si>
  <si>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</si>
  <si>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</si>
  <si>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</si>
  <si>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</si>
  <si>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</si>
  <si>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</si>
  <si>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</si>
  <si>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</si>
  <si>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</si>
  <si>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</si>
  <si>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</si>
  <si>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</si>
  <si>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</si>
  <si>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</si>
  <si>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</si>
  <si>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</si>
  <si>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</si>
  <si>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</si>
  <si>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</si>
  <si>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</si>
  <si>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</si>
  <si>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</si>
  <si>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</si>
  <si>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</si>
  <si>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</si>
  <si>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</si>
  <si>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</si>
  <si>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</si>
  <si>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</si>
  <si>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</si>
  <si>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</si>
  <si>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</si>
  <si>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</si>
  <si>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</si>
  <si>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</si>
  <si>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</si>
  <si>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</si>
  <si>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</si>
  <si>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</si>
  <si>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</si>
  <si>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</si>
  <si>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</si>
  <si>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</si>
  <si>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</si>
  <si>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</si>
  <si>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</si>
  <si>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</si>
  <si>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</si>
  <si>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</si>
  <si>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</si>
  <si>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</si>
  <si>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</si>
  <si>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</si>
  <si>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</si>
  <si>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</si>
  <si>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</si>
  <si>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</si>
  <si>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</si>
  <si>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</si>
  <si>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</si>
  <si>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</si>
  <si>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</si>
  <si>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</si>
  <si>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</si>
  <si>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</si>
  <si>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</si>
  <si>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</si>
  <si>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</si>
  <si>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</si>
  <si>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</si>
  <si>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</si>
  <si>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</si>
  <si>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</si>
  <si>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</si>
  <si>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</si>
  <si>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</si>
  <si>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</si>
  <si>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</si>
  <si>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</si>
  <si>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</si>
  <si>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</si>
  <si>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</si>
  <si>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</si>
  <si>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</si>
  <si>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</si>
  <si>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</si>
  <si>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</si>
  <si>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</si>
  <si>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</si>
  <si>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</si>
  <si>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</si>
  <si>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</si>
  <si>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</si>
  <si>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</si>
  <si>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</si>
  <si>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</si>
  <si>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</si>
  <si>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</si>
  <si>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</si>
  <si>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</si>
  <si>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</si>
  <si>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</si>
  <si>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</si>
  <si>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</si>
  <si>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</si>
  <si>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</si>
  <si>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</si>
  <si>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</si>
  <si>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</si>
  <si>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</si>
  <si>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</si>
  <si>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</si>
  <si>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</si>
  <si>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</si>
  <si>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</si>
  <si>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</si>
  <si>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</si>
  <si>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</si>
  <si>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</si>
  <si>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</si>
  <si>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</si>
  <si>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</si>
  <si>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</si>
  <si>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</si>
  <si>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</si>
  <si>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</si>
  <si>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</si>
  <si>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</si>
  <si>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</si>
  <si>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</si>
  <si>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</si>
  <si>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</si>
  <si>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</si>
  <si>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</si>
  <si>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</si>
  <si>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</si>
  <si>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</si>
  <si>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</si>
  <si>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</si>
  <si>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</si>
  <si>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</si>
  <si>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</si>
  <si>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</si>
  <si>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</si>
  <si>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</si>
  <si>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</si>
  <si>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</si>
  <si>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</si>
  <si>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</si>
  <si>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</si>
  <si>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</si>
  <si>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</si>
  <si>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</si>
  <si>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</si>
  <si>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</si>
  <si>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</si>
  <si>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</si>
  <si>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</si>
  <si>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</si>
  <si>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</si>
  <si>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</si>
  <si>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</si>
  <si>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</si>
  <si>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</si>
  <si>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</si>
  <si>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</si>
  <si>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</si>
  <si>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</si>
  <si>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</si>
  <si>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</si>
  <si>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</si>
  <si>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</si>
  <si>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</si>
  <si>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</si>
  <si>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</si>
  <si>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</si>
  <si>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</si>
  <si>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</si>
  <si>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</si>
  <si>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</si>
  <si>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</si>
  <si>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</si>
  <si>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</si>
  <si>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</si>
  <si>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</si>
  <si>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</si>
  <si>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</si>
  <si>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</si>
  <si>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</si>
  <si>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</si>
  <si>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</si>
  <si>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</si>
  <si>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</si>
  <si>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</si>
  <si>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</si>
  <si>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</si>
  <si>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</si>
  <si>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</si>
  <si>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</si>
  <si>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</si>
  <si>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</si>
  <si>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</si>
  <si>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</si>
  <si>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</si>
  <si>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</si>
  <si>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</si>
  <si>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</si>
  <si>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</si>
  <si>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</si>
  <si>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</si>
  <si>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</si>
  <si>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</si>
  <si>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</si>
  <si>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</si>
  <si>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</si>
  <si>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</si>
  <si>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</si>
  <si>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</si>
  <si>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</si>
  <si>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</si>
  <si>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</si>
  <si>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</si>
  <si>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</si>
  <si>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</si>
  <si>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</si>
  <si>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</si>
  <si>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</si>
  <si>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</si>
  <si>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</si>
  <si>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</si>
  <si>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</si>
  <si>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</si>
  <si>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</si>
  <si>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</si>
  <si>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</si>
  <si>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</si>
  <si>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</si>
  <si>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</si>
  <si>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</si>
  <si>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</si>
  <si>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</si>
  <si>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</si>
  <si>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</si>
  <si>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</si>
  <si>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</si>
  <si>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</si>
  <si>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</si>
  <si>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</si>
  <si>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</si>
  <si>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</si>
  <si>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</si>
  <si>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</si>
  <si>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</si>
  <si>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</si>
  <si>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</si>
  <si>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</si>
  <si>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</si>
  <si>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</si>
  <si>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</si>
  <si>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</si>
  <si>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</si>
  <si>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</si>
  <si>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</si>
  <si>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</si>
  <si>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</si>
  <si>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</si>
  <si>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</si>
  <si>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</si>
  <si>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</si>
  <si>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</si>
  <si>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</si>
  <si>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</si>
  <si>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</si>
  <si>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</si>
  <si>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</si>
  <si>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</si>
  <si>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</si>
  <si>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</si>
  <si>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</si>
  <si>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</si>
  <si>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</si>
  <si>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</si>
  <si>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</si>
  <si>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</si>
  <si>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</si>
  <si>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</si>
  <si>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</si>
  <si>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</si>
  <si>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</si>
  <si>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</si>
  <si>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</si>
  <si>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</si>
  <si>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</si>
  <si>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</si>
  <si>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</si>
  <si>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</si>
  <si>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</si>
  <si>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</si>
  <si>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</si>
  <si>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</si>
  <si>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</si>
  <si>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</si>
  <si>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</si>
  <si>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</si>
  <si>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</si>
  <si>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</si>
  <si>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</si>
  <si>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</si>
  <si>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</si>
  <si>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</si>
  <si>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</si>
  <si>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</si>
  <si>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</si>
  <si>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</si>
  <si>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</si>
  <si>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</si>
  <si>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</si>
  <si>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</si>
  <si>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</si>
  <si>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</si>
  <si>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</si>
  <si>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</si>
  <si>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</si>
  <si>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</si>
  <si>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</si>
  <si>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</si>
  <si>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</si>
  <si>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</si>
  <si>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</si>
  <si>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</si>
  <si>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</si>
  <si>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</si>
  <si>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</si>
  <si>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</si>
  <si>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</si>
  <si>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</si>
  <si>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</si>
  <si>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</si>
  <si>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</si>
  <si>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</si>
  <si>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</si>
  <si>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</si>
  <si>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</si>
  <si>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</si>
  <si>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</si>
  <si>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</si>
  <si>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</si>
  <si>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</si>
  <si>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</si>
  <si>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</si>
  <si>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</si>
  <si>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</si>
  <si>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</si>
  <si>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</si>
  <si>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</si>
  <si>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</si>
  <si>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</si>
  <si>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</si>
  <si>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</si>
  <si>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</si>
  <si>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</si>
  <si>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</si>
  <si>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</si>
  <si>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</si>
  <si>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</si>
  <si>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</si>
  <si>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</si>
  <si>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</si>
  <si>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</si>
  <si>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</si>
  <si>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</si>
  <si>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</si>
  <si>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</si>
  <si>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</si>
  <si>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</si>
  <si>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</si>
  <si>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</si>
  <si>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</si>
  <si>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</si>
  <si>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</si>
  <si>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</si>
  <si>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</si>
  <si>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</si>
  <si>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</si>
  <si>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</si>
  <si>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</si>
  <si>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</si>
  <si>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</si>
  <si>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</si>
  <si>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</si>
  <si>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</si>
  <si>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</si>
  <si>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</si>
  <si>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</si>
  <si>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</si>
  <si>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</si>
  <si>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</si>
  <si>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</si>
  <si>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</si>
  <si>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</si>
  <si>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</si>
  <si>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</si>
  <si>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</si>
  <si>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</si>
  <si>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</si>
  <si>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</si>
  <si>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</si>
  <si>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</si>
  <si>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</si>
  <si>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</si>
  <si>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</si>
  <si>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</si>
  <si>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</si>
  <si>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</si>
  <si>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</si>
  <si>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</si>
  <si>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</si>
  <si>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</si>
  <si>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</si>
  <si>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</si>
  <si>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</si>
  <si>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</si>
  <si>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</si>
  <si>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</si>
  <si>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</si>
  <si>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</si>
  <si>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</si>
  <si>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</si>
  <si>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</si>
  <si>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</si>
  <si>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</si>
  <si>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</si>
  <si>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</si>
  <si>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</si>
  <si>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</si>
  <si>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</si>
  <si>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</si>
  <si>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</si>
  <si>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</si>
  <si>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</si>
  <si>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</si>
  <si>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</si>
  <si>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</si>
  <si>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</si>
  <si>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</si>
  <si>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</si>
  <si>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</si>
  <si>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</si>
  <si>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</si>
  <si>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</si>
  <si>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</si>
  <si>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</si>
  <si>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</si>
  <si>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</si>
  <si>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</si>
  <si>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</si>
  <si>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</si>
  <si>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</si>
  <si>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</si>
  <si>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</si>
  <si>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</si>
  <si>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</si>
  <si>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</si>
  <si>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</si>
  <si>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</si>
  <si>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</si>
  <si>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</si>
  <si>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</si>
  <si>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</si>
  <si>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</si>
  <si>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</si>
  <si>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</si>
  <si>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</si>
  <si>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</si>
  <si>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</si>
  <si>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</si>
  <si>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</si>
  <si>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</si>
  <si>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</si>
  <si>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</si>
  <si>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</si>
  <si>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</si>
  <si>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</si>
  <si>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</si>
  <si>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</si>
  <si>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</si>
  <si>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</si>
  <si>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</si>
  <si>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</si>
  <si>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</si>
  <si>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</si>
  <si>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</si>
  <si>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</si>
  <si>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</si>
  <si>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</si>
  <si>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</si>
  <si>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</si>
  <si>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</si>
  <si>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</si>
  <si>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</si>
  <si>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</si>
  <si>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</si>
  <si>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</si>
  <si>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</si>
  <si>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</si>
  <si>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</si>
  <si>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</si>
  <si>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</si>
  <si>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</si>
  <si>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</si>
  <si>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</si>
  <si>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</si>
  <si>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</si>
  <si>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</si>
  <si>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</si>
  <si>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</si>
  <si>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</si>
  <si>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</si>
  <si>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</si>
  <si>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</si>
  <si>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</si>
  <si>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</si>
  <si>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</si>
  <si>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</si>
  <si>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</si>
  <si>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</si>
  <si>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</si>
  <si>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</si>
  <si>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</si>
  <si>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</si>
  <si>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</si>
  <si>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</si>
  <si>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</si>
  <si>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</si>
  <si>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</si>
  <si>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</si>
  <si>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</si>
  <si>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</si>
  <si>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</si>
  <si>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</si>
  <si>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</si>
  <si>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</si>
  <si>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</si>
  <si>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</si>
  <si>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</si>
  <si>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</si>
  <si>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</si>
  <si>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</si>
  <si>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</si>
  <si>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</si>
  <si>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</si>
  <si>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</si>
  <si>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</si>
  <si>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</si>
  <si>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</si>
  <si>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</si>
  <si>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</si>
  <si>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</si>
  <si>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</si>
  <si>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</si>
  <si>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</si>
  <si>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</si>
  <si>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</si>
  <si>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</si>
  <si>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</si>
  <si>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</si>
  <si>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</si>
  <si>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</si>
  <si>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</si>
  <si>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</si>
  <si>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</si>
  <si>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</si>
  <si>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</si>
  <si>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</si>
  <si>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</si>
  <si>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</si>
  <si>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</si>
  <si>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</si>
  <si>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</si>
  <si>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</si>
  <si>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</si>
  <si>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</si>
  <si>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</si>
  <si>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</si>
  <si>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</si>
  <si>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</si>
  <si>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</si>
  <si>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</si>
  <si>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</si>
  <si>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</si>
  <si>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</si>
  <si>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</si>
  <si>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</si>
  <si>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</si>
  <si>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</si>
  <si>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</si>
  <si>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</si>
  <si>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</si>
  <si>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</si>
  <si>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</si>
  <si>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</si>
  <si>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</si>
  <si>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</si>
  <si>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</si>
  <si>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</si>
  <si>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</si>
  <si>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</si>
  <si>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</si>
  <si>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</si>
  <si>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</si>
  <si>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</si>
  <si>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</si>
  <si>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</si>
  <si>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</si>
  <si>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</si>
  <si>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</si>
  <si>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</si>
  <si>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</si>
  <si>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</si>
  <si>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</si>
  <si>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</si>
  <si>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</si>
  <si>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</si>
  <si>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</si>
  <si>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</si>
  <si>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</si>
  <si>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</si>
  <si>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</si>
  <si>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</si>
  <si>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</si>
  <si>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</si>
  <si>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</si>
  <si>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</si>
  <si>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</si>
  <si>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</si>
  <si>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</si>
  <si>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</si>
  <si>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</si>
  <si>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</si>
  <si>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</si>
  <si>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</si>
  <si>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</si>
  <si>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</si>
  <si>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</si>
  <si>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</si>
  <si>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</si>
  <si>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</si>
  <si>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</si>
  <si>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</si>
  <si>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</si>
  <si>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</si>
  <si>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</si>
  <si>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</si>
  <si>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</si>
  <si>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</si>
  <si>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</si>
  <si>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</si>
  <si>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</si>
  <si>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</si>
  <si>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</si>
  <si>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</si>
  <si>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</si>
  <si>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</si>
  <si>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</si>
  <si>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</si>
  <si>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</si>
  <si>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</si>
  <si>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</si>
  <si>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</si>
  <si>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</si>
  <si>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</si>
  <si>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</si>
  <si>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</si>
  <si>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</si>
  <si>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</si>
  <si>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</si>
  <si>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</si>
  <si>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</si>
  <si>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</si>
  <si>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</si>
  <si>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</si>
  <si>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</si>
  <si>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</si>
  <si>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</si>
  <si>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</si>
  <si>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</si>
  <si>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</si>
  <si>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</si>
  <si>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</si>
  <si>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</si>
  <si>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</si>
  <si>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</si>
  <si>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</si>
  <si>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</si>
  <si>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</si>
  <si>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</si>
  <si>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</si>
  <si>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</si>
  <si>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</si>
  <si>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</si>
  <si>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</si>
  <si>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</si>
  <si>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</si>
  <si>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</si>
  <si>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</si>
  <si>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</si>
  <si>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</si>
  <si>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</si>
  <si>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</si>
  <si>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</si>
  <si>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</si>
  <si>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</si>
  <si>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</si>
  <si>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</si>
  <si>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</si>
  <si>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</si>
  <si>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</si>
  <si>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</si>
  <si>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</si>
  <si>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</si>
  <si>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</si>
  <si>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</si>
  <si>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</si>
  <si>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</si>
  <si>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</si>
  <si>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</si>
  <si>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</si>
  <si>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</si>
  <si>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</si>
  <si>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</si>
  <si>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</si>
  <si>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</si>
  <si>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</si>
  <si>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</si>
  <si>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</si>
  <si>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</si>
  <si>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</si>
  <si>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</si>
  <si>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</si>
  <si>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</si>
  <si>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</si>
  <si>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</si>
  <si>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</si>
  <si>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</si>
  <si>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</si>
  <si>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</si>
  <si>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</si>
  <si>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</si>
  <si>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</si>
  <si>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</si>
  <si>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</si>
  <si>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</si>
  <si>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</si>
  <si>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</si>
  <si>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</si>
  <si>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</si>
  <si>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</si>
  <si>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</si>
  <si>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</si>
  <si>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</si>
  <si>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</si>
  <si>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</si>
  <si>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</si>
  <si>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</si>
  <si>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</si>
  <si>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</si>
  <si>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</si>
  <si>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</si>
  <si>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</si>
  <si>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</si>
  <si>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</si>
  <si>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</si>
  <si>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</si>
  <si>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</si>
  <si>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</si>
  <si>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</si>
  <si>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</si>
  <si>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</si>
  <si>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</si>
  <si>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</si>
  <si>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</si>
  <si>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</si>
  <si>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</si>
  <si>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</si>
  <si>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</si>
  <si>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</si>
  <si>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</si>
  <si>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</si>
  <si>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</si>
  <si>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</si>
  <si>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</si>
  <si>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</si>
  <si>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</si>
  <si>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</si>
  <si>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</si>
  <si>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</si>
  <si>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</si>
  <si>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</si>
  <si>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</si>
  <si>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</si>
  <si>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</si>
  <si>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</si>
  <si>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</si>
  <si>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</si>
  <si>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</si>
  <si>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</si>
  <si>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</si>
  <si>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</si>
  <si>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</si>
  <si>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</si>
  <si>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</si>
  <si>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</si>
  <si>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</si>
  <si>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</si>
  <si>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</si>
  <si>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</si>
  <si>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</si>
  <si>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</si>
  <si>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</si>
  <si>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</si>
  <si>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</si>
  <si>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</si>
  <si>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</si>
  <si>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</si>
  <si>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</si>
  <si>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</si>
  <si>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</si>
  <si>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</si>
  <si>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</si>
  <si>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</si>
  <si>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</si>
  <si>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</si>
  <si>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</si>
  <si>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</si>
  <si>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</si>
  <si>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</si>
  <si>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</si>
  <si>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</si>
  <si>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</si>
  <si>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</si>
  <si>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</si>
  <si>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</si>
  <si>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</si>
  <si>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</si>
  <si>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</si>
  <si>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</si>
  <si>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</si>
  <si>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</si>
  <si>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</si>
  <si>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</si>
  <si>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</si>
  <si>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</si>
  <si>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</si>
  <si>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</si>
  <si>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</si>
  <si>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</si>
  <si>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</si>
  <si>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</si>
  <si>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</si>
  <si>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</si>
  <si>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</si>
  <si>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</si>
  <si>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</si>
  <si>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</si>
  <si>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</si>
  <si>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</si>
  <si>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</si>
  <si>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</si>
  <si>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</si>
  <si>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</si>
  <si>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</si>
  <si>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</si>
  <si>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</si>
  <si>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</si>
  <si>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</si>
  <si>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</si>
  <si>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</si>
  <si>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</si>
  <si>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</si>
  <si>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</si>
  <si>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</si>
  <si>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</si>
  <si>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</si>
  <si>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</si>
  <si>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</si>
  <si>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</si>
  <si>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</si>
  <si>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</si>
  <si>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</si>
  <si>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</si>
  <si>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</si>
  <si>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</si>
  <si>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</si>
  <si>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</si>
  <si>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</si>
  <si>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</si>
  <si>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</si>
  <si>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</si>
  <si>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</si>
  <si>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</si>
  <si>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</si>
  <si>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</si>
  <si>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</si>
  <si>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</si>
  <si>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</si>
  <si>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</si>
  <si>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</si>
  <si>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</si>
  <si>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</si>
  <si>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</si>
  <si>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</si>
  <si>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</si>
  <si>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</si>
  <si>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</si>
  <si>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</si>
  <si>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</si>
  <si>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</si>
  <si>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</si>
  <si>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</si>
  <si>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</si>
  <si>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</si>
  <si>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</si>
  <si>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</si>
  <si>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</si>
  <si>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</si>
  <si>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</si>
  <si>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</si>
  <si>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</si>
  <si>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</si>
  <si>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</si>
  <si>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</si>
  <si>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</si>
  <si>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</si>
  <si>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</si>
  <si>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</si>
  <si>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</si>
  <si>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</si>
  <si>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</si>
  <si>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</si>
  <si>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</si>
  <si>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</si>
  <si>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</si>
  <si>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</si>
  <si>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</si>
  <si>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</si>
  <si>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</si>
  <si>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</si>
  <si>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</si>
  <si>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</si>
  <si>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</si>
  <si>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</si>
  <si>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</si>
  <si>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</si>
  <si>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</si>
  <si>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</si>
  <si>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</si>
  <si>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</si>
  <si>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</si>
  <si>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</si>
  <si>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</si>
  <si>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</si>
  <si>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</si>
  <si>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</si>
  <si>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</si>
  <si>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</si>
  <si>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</si>
  <si>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</si>
  <si>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</si>
  <si>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</si>
  <si>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</si>
  <si>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</si>
  <si>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</si>
  <si>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</si>
  <si>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</si>
  <si>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</si>
  <si>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</si>
  <si>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</si>
  <si>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</si>
  <si>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</si>
  <si>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</si>
  <si>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</si>
  <si>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</si>
  <si>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</si>
  <si>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</si>
  <si>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</si>
  <si>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</si>
  <si>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</si>
  <si>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</si>
  <si>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</si>
  <si>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</si>
  <si>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</si>
  <si>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</si>
  <si>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</si>
  <si>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</si>
  <si>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</si>
  <si>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</si>
  <si>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</si>
  <si>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</si>
  <si>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</si>
  <si>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</si>
  <si>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</si>
  <si>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</si>
  <si>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</si>
  <si>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</si>
  <si>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</si>
  <si>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</si>
  <si>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</si>
  <si>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</si>
  <si>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</si>
  <si>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</si>
  <si>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</si>
  <si>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</si>
  <si>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</si>
  <si>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</si>
  <si>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</si>
  <si>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</si>
  <si>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</si>
  <si>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</si>
  <si>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</si>
  <si>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</si>
  <si>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</si>
  <si>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</si>
  <si>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</si>
  <si>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</si>
  <si>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</si>
  <si>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</si>
  <si>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</si>
  <si>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</si>
  <si>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</si>
  <si>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</si>
  <si>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</si>
  <si>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</si>
  <si>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</si>
  <si>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</si>
  <si>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</si>
  <si>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</si>
  <si>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</si>
  <si>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</si>
  <si>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</si>
  <si>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</si>
  <si>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</si>
  <si>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</si>
  <si>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</si>
  <si>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</si>
  <si>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</si>
  <si>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</si>
  <si>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</si>
  <si>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</si>
  <si>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</si>
  <si>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</si>
  <si>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</si>
  <si>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</si>
  <si>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</si>
  <si>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</si>
  <si>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</si>
  <si>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</si>
  <si>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</si>
  <si>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</si>
  <si>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</si>
  <si>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</si>
  <si>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</si>
  <si>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</si>
  <si>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</si>
  <si>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</si>
  <si>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</si>
  <si>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</si>
  <si>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</si>
  <si>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</si>
  <si>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</si>
  <si>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</si>
  <si>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</si>
  <si>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</si>
  <si>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</si>
  <si>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</si>
  <si>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</si>
  <si>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</si>
  <si>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</si>
  <si>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</si>
  <si>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</si>
  <si>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</si>
  <si>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</si>
  <si>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</si>
  <si>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</si>
  <si>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</si>
  <si>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</si>
  <si>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</si>
  <si>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</si>
  <si>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</si>
  <si>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</si>
  <si>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</si>
  <si>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</si>
  <si>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</si>
  <si>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</si>
  <si>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</si>
  <si>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</si>
  <si>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</si>
  <si>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</si>
  <si>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</si>
  <si>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</si>
  <si>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</si>
  <si>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</si>
  <si>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</si>
  <si>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</si>
  <si>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</si>
  <si>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</si>
  <si>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</si>
  <si>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</si>
  <si>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</si>
  <si>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</si>
  <si>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</si>
  <si>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</si>
  <si>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</si>
  <si>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</si>
  <si>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</si>
  <si>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</si>
  <si>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</si>
  <si>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</si>
  <si>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</si>
  <si>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</si>
  <si>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</si>
  <si>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</si>
  <si>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</si>
  <si>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</si>
  <si>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</si>
  <si>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</si>
  <si>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</si>
  <si>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</si>
  <si>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</si>
  <si>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</si>
  <si>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</si>
  <si>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</si>
  <si>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</si>
  <si>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</si>
  <si>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</si>
  <si>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</si>
  <si>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</si>
  <si>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</si>
  <si>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</si>
  <si>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</si>
  <si>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</si>
  <si>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</si>
  <si>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</si>
  <si>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</si>
  <si>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</si>
  <si>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</si>
  <si>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</si>
  <si>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</si>
  <si>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</si>
  <si>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</si>
  <si>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</si>
  <si>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</si>
  <si>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</si>
  <si>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</si>
  <si>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</si>
  <si>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</si>
  <si>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</si>
  <si>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</si>
  <si>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</si>
  <si>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</si>
  <si>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</si>
  <si>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</si>
  <si>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</si>
  <si>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</si>
  <si>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</si>
  <si>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</si>
  <si>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</si>
  <si>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</si>
  <si>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</si>
  <si>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</si>
  <si>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</si>
  <si>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</si>
  <si>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</si>
  <si>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</si>
  <si>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</si>
  <si>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</si>
  <si>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</si>
  <si>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</si>
  <si>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</si>
  <si>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</si>
  <si>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</si>
  <si>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</si>
  <si>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</si>
  <si>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</si>
  <si>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</si>
  <si>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</si>
  <si>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</si>
  <si>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</si>
  <si>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</si>
  <si>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</si>
  <si>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</si>
  <si>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</si>
  <si>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</si>
  <si>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</si>
  <si>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</si>
  <si>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</si>
  <si>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</si>
  <si>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</si>
  <si>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</si>
  <si>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</si>
  <si>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</si>
  <si>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</si>
  <si>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</si>
  <si>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</si>
  <si>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</si>
  <si>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</si>
  <si>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</si>
  <si>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</si>
  <si>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</si>
  <si>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</si>
  <si>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</si>
  <si>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</si>
  <si>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</si>
  <si>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</si>
  <si>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</si>
  <si>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</si>
  <si>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</si>
  <si>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</si>
  <si>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</si>
  <si>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</si>
  <si>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</si>
  <si>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</si>
  <si>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</si>
  <si>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</si>
  <si>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</si>
  <si>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</si>
  <si>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</si>
  <si>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</si>
  <si>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</si>
  <si>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</si>
  <si>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</si>
  <si>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</si>
  <si>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</si>
  <si>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</si>
  <si>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</si>
  <si>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</si>
  <si>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</si>
  <si>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</si>
  <si>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</si>
  <si>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</si>
  <si>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</si>
  <si>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</si>
  <si>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</si>
  <si>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</si>
  <si>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</si>
  <si>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</si>
  <si>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</si>
  <si>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</si>
  <si>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</si>
  <si>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</si>
  <si>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</si>
  <si>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</si>
  <si>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</si>
  <si>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</si>
  <si>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</si>
  <si>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</si>
  <si>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</si>
  <si>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</si>
  <si>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</si>
  <si>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</si>
  <si>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</si>
  <si>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</si>
  <si>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</si>
  <si>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</si>
  <si>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</si>
  <si>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</si>
  <si>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</si>
  <si>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</si>
  <si>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</si>
  <si>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</si>
  <si>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</si>
  <si>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</si>
  <si>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</si>
  <si>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</si>
  <si>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</si>
  <si>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</si>
  <si>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</si>
  <si>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</si>
  <si>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</si>
  <si>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</si>
  <si>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</si>
  <si>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</si>
  <si>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</si>
  <si>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</si>
  <si>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</si>
  <si>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</si>
  <si>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</si>
  <si>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</si>
  <si>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</si>
  <si>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</si>
  <si>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</si>
  <si>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</si>
  <si>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</si>
  <si>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</si>
  <si>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</si>
  <si>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</si>
  <si>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</si>
  <si>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</si>
  <si>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</si>
  <si>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</si>
  <si>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</si>
  <si>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</si>
  <si>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</si>
  <si>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</si>
  <si>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</si>
  <si>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</si>
  <si>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</si>
  <si>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</si>
  <si>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</si>
  <si>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</si>
  <si>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</si>
  <si>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</si>
  <si>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</si>
  <si>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</si>
  <si>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</si>
  <si>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</si>
  <si>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</si>
  <si>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</si>
  <si>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</si>
  <si>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</si>
  <si>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</si>
  <si>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</si>
  <si>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</si>
  <si>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</si>
  <si>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</si>
  <si>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</si>
  <si>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</si>
  <si>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</si>
  <si>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</si>
  <si>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</si>
  <si>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</si>
  <si>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</si>
  <si>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</si>
  <si>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</si>
  <si>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</si>
  <si>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</si>
  <si>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</si>
  <si>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</si>
  <si>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</si>
  <si>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</si>
  <si>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</si>
  <si>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</si>
  <si>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</si>
  <si>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</si>
  <si>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</si>
  <si>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</si>
  <si>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</si>
  <si>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</si>
  <si>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</si>
  <si>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</si>
  <si>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</si>
  <si>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</si>
  <si>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</si>
  <si>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</si>
  <si>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</si>
  <si>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</si>
  <si>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</si>
  <si>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</si>
  <si>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</si>
  <si>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</si>
  <si>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</si>
  <si>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</si>
  <si>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</si>
  <si>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</si>
  <si>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</si>
  <si>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</si>
  <si>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</si>
  <si>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</si>
  <si>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</si>
  <si>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</si>
  <si>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</si>
  <si>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</si>
  <si>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</si>
  <si>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</si>
  <si>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</si>
  <si>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</si>
  <si>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</si>
  <si>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</si>
  <si>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</si>
  <si>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</si>
  <si>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</si>
  <si>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</si>
  <si>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</si>
  <si>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</si>
  <si>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</si>
  <si>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</si>
  <si>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</si>
  <si>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</si>
  <si>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</si>
  <si>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</si>
  <si>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</si>
  <si>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</si>
  <si>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</si>
  <si>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</si>
  <si>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</si>
  <si>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</si>
  <si>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</si>
  <si>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</si>
  <si>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</si>
  <si>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</si>
  <si>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</si>
  <si>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</si>
  <si>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</si>
  <si>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</si>
  <si>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</si>
  <si>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</si>
  <si>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</si>
  <si>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</si>
  <si>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</si>
  <si>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</si>
  <si>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</si>
  <si>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</si>
  <si>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</si>
  <si>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</si>
  <si>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</si>
  <si>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</si>
  <si>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</si>
  <si>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</si>
  <si>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</si>
  <si>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</si>
  <si>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</si>
  <si>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</si>
  <si>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</si>
  <si>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</si>
  <si>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</si>
  <si>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</si>
  <si>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</si>
  <si>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</si>
  <si>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</si>
  <si>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</si>
  <si>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</si>
  <si>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</si>
  <si>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</si>
  <si>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</si>
  <si>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</si>
  <si>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</si>
  <si>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</si>
  <si>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</si>
  <si>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</si>
  <si>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</si>
  <si>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</si>
  <si>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</si>
  <si>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</si>
  <si>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</si>
  <si>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</si>
  <si>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</si>
  <si>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</si>
  <si>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</si>
  <si>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</si>
  <si>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</si>
  <si>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</si>
  <si>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</si>
  <si>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</si>
  <si>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</si>
  <si>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</si>
  <si>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</si>
  <si>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</si>
  <si>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</si>
  <si>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</si>
  <si>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</si>
  <si>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</si>
  <si>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</si>
  <si>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</si>
  <si>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</si>
  <si>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</si>
  <si>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</si>
  <si>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</si>
  <si>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</si>
  <si>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</si>
  <si>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</si>
  <si>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</si>
  <si>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</si>
  <si>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</si>
  <si>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</si>
  <si>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</si>
  <si>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</si>
  <si>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</si>
  <si>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</si>
  <si>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</si>
  <si>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</si>
  <si>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</si>
  <si>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</si>
  <si>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</si>
  <si>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</si>
  <si>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</si>
  <si>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</si>
  <si>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</si>
  <si>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</si>
  <si>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</si>
  <si>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</si>
  <si>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</si>
  <si>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</si>
  <si>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</si>
  <si>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</si>
  <si>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</si>
  <si>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</si>
  <si>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</si>
  <si>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</si>
  <si>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</si>
  <si>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</si>
  <si>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</si>
  <si>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</si>
  <si>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</si>
  <si>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</si>
  <si>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</si>
  <si>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</si>
  <si>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</si>
  <si>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</si>
  <si>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</si>
  <si>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</si>
  <si>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</si>
  <si>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</si>
  <si>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</si>
  <si>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</si>
  <si>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</si>
  <si>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</si>
  <si>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</si>
  <si>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</si>
  <si>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</si>
  <si>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</si>
  <si>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</si>
  <si>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</si>
  <si>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</si>
  <si>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</si>
  <si>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</si>
  <si>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</si>
  <si>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</si>
  <si>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</si>
  <si>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</si>
  <si>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</si>
  <si>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</si>
  <si>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</si>
  <si>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</si>
  <si>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</si>
  <si>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</si>
  <si>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</si>
  <si>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</si>
  <si>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</si>
  <si>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</si>
  <si>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</si>
  <si>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</si>
  <si>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</si>
  <si>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</si>
  <si>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</si>
  <si>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</si>
  <si>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</si>
  <si>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</si>
  <si>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</si>
  <si>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</si>
  <si>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</si>
  <si>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</si>
  <si>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</si>
  <si>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</si>
  <si>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</si>
  <si>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</si>
  <si>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</si>
  <si>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</si>
  <si>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</si>
  <si>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</si>
  <si>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</si>
  <si>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</si>
  <si>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</si>
  <si>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</si>
  <si>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</si>
  <si>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</si>
  <si>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</si>
  <si>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</si>
  <si>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</si>
  <si>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</si>
  <si>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</si>
  <si>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</si>
  <si>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</si>
  <si>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</si>
  <si>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</si>
  <si>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</si>
  <si>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</si>
  <si>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</si>
  <si>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</si>
  <si>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</si>
  <si>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</si>
  <si>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</si>
  <si>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</si>
  <si>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</si>
  <si>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</si>
  <si>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</si>
  <si>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</si>
  <si>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</si>
  <si>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</si>
  <si>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</si>
  <si>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</si>
  <si>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</si>
  <si>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</si>
  <si>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</si>
  <si>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</si>
  <si>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</si>
  <si>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</si>
  <si>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</si>
  <si>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</si>
  <si>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</si>
  <si>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</si>
  <si>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</si>
  <si>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</si>
  <si>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</si>
  <si>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</si>
  <si>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</si>
  <si>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</si>
  <si>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</si>
  <si>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</si>
  <si>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</si>
  <si>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</si>
  <si>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</si>
  <si>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</si>
  <si>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</si>
  <si>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</si>
  <si>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</si>
  <si>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</si>
  <si>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</si>
  <si>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</si>
  <si>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</si>
  <si>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</si>
  <si>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</si>
  <si>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</si>
  <si>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</si>
  <si>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</si>
  <si>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</si>
  <si>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</si>
  <si>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</si>
  <si>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</si>
  <si>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</si>
  <si>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</si>
  <si>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</si>
  <si>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</si>
  <si>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</si>
  <si>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</si>
  <si>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</si>
  <si>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</si>
  <si>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</si>
  <si>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</si>
  <si>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</si>
  <si>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</si>
  <si>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</si>
  <si>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</si>
  <si>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</si>
  <si>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</si>
  <si>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</si>
  <si>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</si>
  <si>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</si>
  <si>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</si>
  <si>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</si>
  <si>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</si>
  <si>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</si>
  <si>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</si>
  <si>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</si>
  <si>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</si>
  <si>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</si>
  <si>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</si>
  <si>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</si>
  <si>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</si>
  <si>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</si>
  <si>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</si>
  <si>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</si>
  <si>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</si>
  <si>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</si>
  <si>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</si>
  <si>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</si>
  <si>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</si>
  <si>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</si>
  <si>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</si>
  <si>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</si>
  <si>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</si>
  <si>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</si>
  <si>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</si>
  <si>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</si>
  <si>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</si>
  <si>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</si>
  <si>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</si>
  <si>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</si>
  <si>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</si>
  <si>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</si>
  <si>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</si>
  <si>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</si>
  <si>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</si>
  <si>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</si>
  <si>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</si>
  <si>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</si>
  <si>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</si>
  <si>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</si>
  <si>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</si>
  <si>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</si>
  <si>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</si>
  <si>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</si>
  <si>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</si>
  <si>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</si>
  <si>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</si>
  <si>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</si>
  <si>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</si>
  <si>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</si>
  <si>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</si>
  <si>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</si>
  <si>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</si>
  <si>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</si>
  <si>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</si>
  <si>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</si>
  <si>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</si>
  <si>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</si>
  <si>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</si>
  <si>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</si>
  <si>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</si>
  <si>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</si>
  <si>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</si>
  <si>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</si>
  <si>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</si>
  <si>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</si>
  <si>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</si>
  <si>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</si>
  <si>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</si>
  <si>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</si>
  <si>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</si>
  <si>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</si>
  <si>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</si>
  <si>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</si>
  <si>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</si>
  <si>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</si>
  <si>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</si>
  <si>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</si>
  <si>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</si>
  <si>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</si>
  <si>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</si>
  <si>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</si>
  <si>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</si>
  <si>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</si>
  <si>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</si>
  <si>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</si>
  <si>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</si>
  <si>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</si>
  <si>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</si>
  <si>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</si>
  <si>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</si>
  <si>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</si>
  <si>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</si>
  <si>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</si>
  <si>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</si>
  <si>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</si>
  <si>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</si>
  <si>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</si>
  <si>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</si>
  <si>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</si>
  <si>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</si>
  <si>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</si>
  <si>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</si>
  <si>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</si>
  <si>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</si>
  <si>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</si>
  <si>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</si>
  <si>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</si>
  <si>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</si>
  <si>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</si>
  <si>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</si>
  <si>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</si>
  <si>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</si>
  <si>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</si>
  <si>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</si>
  <si>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</si>
  <si>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</si>
  <si>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</si>
  <si>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</si>
  <si>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</si>
  <si>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</si>
  <si>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</si>
  <si>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</si>
  <si>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</si>
  <si>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</si>
  <si>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</si>
  <si>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</si>
  <si>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</si>
  <si>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</si>
  <si>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</si>
  <si>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</si>
  <si>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</si>
  <si>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</si>
  <si>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</si>
  <si>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</si>
  <si>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</si>
  <si>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</si>
  <si>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</si>
  <si>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</si>
  <si>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</si>
  <si>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</si>
  <si>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</si>
  <si>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</si>
  <si>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</si>
  <si>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</si>
  <si>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</si>
  <si>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</si>
  <si>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</si>
  <si>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</si>
  <si>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</si>
  <si>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</si>
  <si>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</si>
  <si>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</si>
  <si>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</si>
  <si>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</si>
  <si>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</si>
  <si>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</si>
  <si>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</si>
  <si>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</si>
  <si>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</si>
  <si>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</si>
  <si>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</si>
  <si>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</si>
  <si>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</si>
  <si>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</si>
  <si>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</si>
  <si>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</si>
  <si>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</si>
  <si>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</si>
  <si>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</si>
  <si>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</si>
  <si>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</si>
  <si>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</si>
  <si>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</si>
  <si>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</si>
  <si>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</si>
  <si>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</si>
  <si>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</si>
  <si>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</si>
  <si>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</si>
  <si>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</si>
  <si>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</si>
  <si>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</si>
  <si>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</si>
  <si>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</si>
  <si>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</si>
  <si>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</si>
  <si>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</si>
  <si>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</si>
  <si>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</si>
  <si>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</si>
  <si>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</si>
  <si>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</si>
  <si>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</si>
  <si>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</si>
  <si>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</si>
  <si>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</si>
  <si>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</si>
  <si>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</si>
  <si>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</si>
  <si>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</si>
  <si>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</si>
  <si>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</si>
  <si>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</si>
  <si>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</si>
  <si>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</si>
  <si>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</si>
  <si>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</si>
  <si>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</si>
  <si>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</si>
  <si>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</si>
  <si>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</si>
  <si>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</si>
  <si>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</si>
  <si>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</si>
  <si>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</si>
  <si>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</si>
  <si>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</si>
  <si>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</si>
  <si>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</si>
  <si>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</si>
  <si>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</si>
  <si>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</si>
  <si>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</si>
  <si>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</si>
  <si>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</si>
  <si>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</si>
  <si>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</si>
  <si>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</si>
  <si>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</si>
  <si>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</si>
  <si>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</si>
  <si>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</si>
  <si>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</si>
  <si>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</si>
  <si>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</si>
  <si>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</si>
  <si>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</si>
  <si>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</si>
  <si>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</si>
  <si>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</si>
  <si>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</si>
  <si>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</si>
  <si>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</si>
  <si>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</si>
  <si>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</si>
  <si>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</si>
  <si>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</si>
  <si>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</si>
  <si>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</si>
  <si>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</si>
  <si>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</si>
  <si>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</si>
  <si>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</si>
  <si>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</si>
  <si>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</si>
  <si>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</si>
  <si>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</si>
  <si>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</si>
  <si>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</si>
  <si>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</si>
  <si>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</si>
  <si>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</si>
  <si>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</si>
  <si>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</si>
  <si>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</si>
  <si>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</si>
  <si>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</si>
  <si>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</si>
  <si>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</si>
  <si>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</si>
  <si>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</si>
  <si>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</si>
  <si>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</si>
  <si>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</si>
  <si>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</si>
  <si>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</si>
  <si>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</si>
  <si>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</si>
  <si>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</si>
  <si>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</si>
  <si>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</si>
  <si>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</si>
  <si>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</si>
  <si>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</si>
  <si>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</si>
  <si>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</si>
  <si>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</si>
  <si>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</si>
  <si>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</si>
  <si>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</si>
  <si>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</si>
  <si>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</si>
  <si>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</si>
  <si>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</si>
  <si>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</si>
  <si>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</si>
  <si>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</si>
  <si>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</si>
  <si>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</si>
  <si>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</si>
  <si>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</si>
  <si>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</si>
  <si>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</si>
  <si>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</si>
  <si>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</si>
  <si>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</si>
  <si>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</si>
  <si>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</si>
  <si>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</si>
  <si>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</si>
  <si>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</si>
  <si>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</si>
  <si>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</si>
  <si>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</si>
  <si>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</si>
  <si>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</si>
  <si>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</si>
  <si>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</si>
  <si>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</si>
  <si>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</si>
  <si>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</si>
  <si>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</si>
  <si>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</si>
  <si>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</si>
  <si>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</si>
  <si>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</si>
  <si>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</si>
  <si>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</si>
  <si>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</si>
  <si>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</si>
  <si>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</si>
  <si>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</si>
  <si>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</si>
  <si>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</si>
  <si>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</si>
  <si>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</si>
  <si>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</si>
  <si>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</si>
  <si>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</si>
  <si>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</si>
  <si>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</si>
  <si>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</si>
  <si>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</si>
  <si>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</si>
  <si>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</si>
  <si>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</si>
  <si>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</si>
  <si>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</si>
  <si>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</si>
  <si>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</si>
  <si>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</si>
  <si>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</si>
  <si>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</si>
  <si>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</si>
  <si>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</si>
  <si>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</si>
  <si>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</si>
  <si>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</si>
  <si>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</si>
  <si>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</si>
  <si>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</si>
  <si>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</si>
  <si>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</si>
  <si>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</si>
  <si>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</si>
  <si>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</si>
  <si>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</si>
  <si>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</si>
  <si>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</si>
  <si>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</si>
  <si>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</si>
  <si>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</si>
  <si>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</si>
  <si>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</si>
  <si>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</si>
  <si>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</si>
  <si>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</si>
  <si>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</si>
  <si>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</si>
  <si>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</si>
  <si>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</si>
  <si>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</si>
  <si>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</si>
  <si>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</si>
  <si>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</si>
  <si>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</si>
  <si>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</si>
  <si>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</si>
  <si>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</si>
  <si>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</si>
  <si>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</si>
  <si>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</si>
  <si>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</si>
  <si>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</si>
  <si>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</si>
  <si>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</si>
  <si>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</si>
  <si>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</si>
  <si>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</si>
  <si>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</si>
  <si>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</si>
  <si>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</si>
  <si>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</si>
  <si>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</si>
  <si>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</si>
  <si>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</si>
  <si>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</si>
  <si>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</si>
  <si>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</si>
  <si>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</si>
  <si>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</si>
  <si>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</si>
  <si>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</si>
  <si>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</si>
  <si>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</si>
  <si>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</si>
  <si>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</si>
  <si>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</si>
  <si>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</si>
  <si>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</si>
  <si>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</si>
  <si>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</si>
  <si>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</si>
  <si>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</si>
  <si>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</si>
  <si>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</si>
  <si>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</si>
  <si>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</si>
  <si>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</si>
  <si>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</si>
  <si>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</si>
  <si>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</si>
  <si>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</si>
  <si>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</si>
  <si>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</si>
  <si>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</si>
  <si>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</si>
  <si>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</si>
  <si>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</si>
  <si>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</si>
  <si>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</si>
  <si>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</si>
  <si>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</si>
  <si>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</si>
  <si>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</si>
  <si>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</si>
  <si>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</si>
  <si>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</si>
  <si>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</si>
  <si>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</si>
  <si>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</si>
  <si>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</si>
  <si>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</si>
  <si>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</si>
  <si>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</si>
  <si>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</si>
  <si>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</si>
  <si>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</si>
  <si>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</si>
  <si>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</si>
  <si>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</si>
  <si>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</si>
  <si>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</si>
  <si>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</si>
  <si>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</si>
  <si>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</si>
  <si>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</si>
  <si>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</si>
  <si>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</si>
  <si>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</si>
  <si>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</si>
  <si>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</si>
  <si>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</si>
  <si>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</si>
  <si>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</si>
  <si>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</si>
  <si>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</si>
  <si>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</si>
  <si>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</si>
  <si>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</si>
  <si>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</si>
  <si>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</si>
  <si>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</si>
  <si>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</si>
  <si>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</si>
  <si>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</si>
  <si>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</si>
  <si>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</si>
  <si>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</si>
  <si>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</si>
  <si>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</si>
  <si>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</si>
  <si>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</si>
  <si>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</si>
  <si>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</si>
  <si>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</si>
  <si>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</si>
  <si>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</si>
  <si>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</si>
  <si>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</si>
  <si>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</si>
  <si>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</si>
  <si>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</si>
  <si>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</si>
  <si>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</si>
  <si>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</si>
  <si>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</si>
  <si>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</si>
  <si>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</si>
  <si>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</si>
  <si>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</si>
  <si>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</si>
  <si>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</si>
  <si>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</si>
  <si>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</si>
  <si>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</si>
  <si>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</si>
  <si>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</si>
  <si>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</si>
  <si>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</si>
  <si>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</si>
  <si>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</si>
  <si>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</si>
  <si>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</si>
  <si>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</si>
  <si>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</si>
  <si>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</si>
  <si>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</si>
  <si>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</si>
  <si>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</si>
  <si>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</si>
  <si>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</si>
  <si>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</si>
  <si>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</si>
  <si>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</si>
  <si>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</si>
  <si>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</si>
  <si>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</si>
  <si>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</si>
  <si>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</si>
  <si>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</si>
  <si>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</si>
  <si>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</si>
  <si>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</si>
  <si>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</si>
  <si>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</si>
  <si>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</si>
  <si>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</si>
  <si>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</si>
  <si>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</si>
  <si>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</si>
  <si>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</si>
  <si>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</si>
  <si>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</si>
  <si>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</si>
  <si>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</si>
  <si>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</si>
  <si>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</si>
  <si>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</si>
  <si>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</si>
  <si>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</si>
  <si>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</si>
  <si>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</si>
  <si>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</si>
  <si>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</si>
  <si>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</si>
  <si>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</si>
  <si>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</si>
  <si>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</si>
  <si>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</si>
  <si>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</si>
  <si>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</si>
  <si>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</si>
  <si>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</si>
  <si>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</si>
  <si>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</si>
  <si>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</si>
  <si>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</si>
  <si>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</si>
  <si>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</si>
  <si>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</si>
  <si>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</si>
  <si>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</si>
  <si>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</si>
  <si>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</si>
  <si>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</si>
  <si>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</si>
  <si>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</si>
  <si>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</si>
  <si>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</si>
  <si>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</si>
  <si>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</si>
  <si>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</si>
  <si>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</si>
  <si>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</si>
  <si>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</si>
  <si>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</si>
  <si>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</si>
  <si>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</si>
  <si>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</si>
  <si>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</si>
  <si>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</si>
  <si>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</si>
  <si>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</si>
  <si>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</si>
  <si>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</si>
  <si>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</si>
  <si>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</si>
  <si>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</si>
  <si>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</si>
  <si>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</si>
  <si>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</si>
  <si>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</si>
  <si>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</si>
  <si>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</si>
  <si>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</si>
  <si>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</si>
  <si>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</si>
  <si>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</si>
  <si>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</si>
  <si>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</si>
  <si>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</si>
  <si>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</si>
  <si>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</si>
  <si>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</si>
  <si>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</si>
  <si>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</si>
  <si>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</si>
  <si>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</si>
  <si>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</si>
  <si>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</si>
  <si>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</si>
  <si>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</si>
  <si>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</si>
  <si>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</si>
  <si>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</si>
  <si>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</si>
  <si>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</si>
  <si>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</si>
  <si>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</si>
  <si>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</si>
  <si>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</si>
  <si>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</si>
  <si>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</si>
  <si>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</si>
  <si>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</si>
  <si>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</si>
  <si>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</si>
  <si>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</si>
  <si>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</si>
  <si>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</si>
  <si>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</si>
  <si>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</si>
  <si>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</si>
  <si>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</si>
  <si>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</si>
  <si>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</si>
  <si>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</si>
  <si>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</si>
  <si>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</si>
  <si>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</si>
  <si>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</si>
  <si>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</si>
  <si>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</si>
  <si>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</si>
  <si>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</si>
  <si>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</si>
  <si>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</si>
  <si>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</si>
  <si>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</si>
  <si>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</si>
  <si>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</si>
  <si>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</si>
  <si>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</si>
  <si>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</si>
  <si>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</si>
  <si>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</si>
  <si>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</si>
  <si>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</si>
  <si>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</si>
  <si>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</si>
  <si>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</si>
  <si>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</si>
  <si>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</si>
  <si>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</si>
  <si>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</si>
  <si>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</si>
  <si>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</si>
  <si>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</si>
  <si>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</si>
  <si>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</si>
  <si>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</si>
  <si>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</si>
  <si>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</si>
  <si>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</si>
  <si>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</si>
  <si>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</si>
  <si>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</si>
  <si>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</si>
  <si>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</si>
  <si>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</si>
  <si>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</si>
  <si>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</si>
  <si>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</si>
  <si>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</si>
  <si>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</si>
  <si>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</si>
  <si>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</si>
  <si>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</si>
  <si>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</si>
  <si>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</si>
  <si>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</si>
  <si>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</si>
  <si>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</si>
  <si>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</si>
  <si>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</si>
  <si>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</si>
  <si>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</si>
  <si>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</si>
  <si>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</si>
  <si>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</si>
  <si>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</si>
  <si>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</si>
  <si>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</si>
  <si>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</si>
  <si>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</si>
  <si>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</si>
  <si>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</si>
  <si>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</si>
  <si>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</si>
  <si>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</si>
  <si>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</si>
  <si>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</si>
  <si>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</si>
  <si>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</si>
  <si>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</si>
  <si>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</si>
  <si>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</si>
  <si>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</si>
  <si>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</si>
  <si>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</si>
  <si>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</si>
  <si>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</si>
  <si>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</si>
  <si>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</si>
  <si>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</si>
  <si>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</si>
  <si>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</si>
  <si>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</si>
  <si>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</si>
  <si>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</si>
  <si>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</si>
  <si>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</si>
  <si>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</si>
  <si>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</si>
  <si>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</si>
  <si>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</si>
  <si>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</si>
  <si>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</si>
  <si>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</si>
  <si>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</si>
  <si>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</si>
  <si>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</si>
  <si>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</si>
  <si>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</si>
  <si>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</si>
  <si>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</si>
  <si>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</si>
  <si>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</si>
  <si>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</si>
  <si>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</si>
  <si>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</si>
  <si>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</si>
  <si>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</si>
  <si>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</si>
  <si>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</si>
  <si>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</si>
  <si>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</si>
  <si>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</si>
  <si>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</si>
  <si>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</si>
  <si>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</si>
  <si>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</si>
  <si>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</si>
  <si>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</si>
  <si>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</si>
  <si>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</si>
  <si>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</si>
  <si>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</si>
  <si>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</si>
  <si>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</si>
  <si>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</si>
  <si>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</si>
  <si>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</si>
  <si>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</si>
  <si>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</si>
  <si>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</si>
  <si>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</si>
  <si>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</si>
  <si>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</si>
  <si>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</si>
  <si>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</si>
  <si>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</si>
  <si>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</si>
  <si>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</si>
  <si>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</si>
  <si>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</si>
  <si>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</si>
  <si>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</si>
  <si>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</si>
  <si>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</si>
  <si>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</si>
  <si>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</si>
  <si>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</si>
  <si>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</si>
  <si>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</si>
  <si>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</si>
  <si>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</si>
  <si>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</si>
  <si>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</si>
  <si>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</si>
  <si>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</si>
  <si>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</si>
  <si>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</si>
  <si>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</si>
  <si>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</si>
  <si>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</si>
  <si>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</si>
  <si>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</si>
  <si>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</si>
  <si>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</si>
  <si>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</si>
  <si>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</si>
  <si>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</si>
  <si>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</si>
  <si>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</si>
  <si>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</si>
  <si>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</si>
  <si>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</si>
  <si>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</si>
  <si>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</si>
  <si>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</si>
  <si>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</si>
  <si>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</si>
  <si>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</si>
  <si>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</si>
  <si>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</si>
  <si>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</si>
  <si>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</si>
  <si>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</si>
  <si>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</si>
  <si>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</si>
  <si>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</si>
  <si>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</si>
  <si>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</si>
  <si>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</si>
  <si>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</si>
  <si>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</si>
  <si>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</si>
  <si>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</si>
  <si>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</si>
  <si>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</si>
  <si>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</si>
  <si>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</si>
  <si>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</si>
  <si>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</si>
  <si>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</si>
  <si>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</si>
  <si>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</si>
  <si>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</si>
  <si>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</si>
  <si>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</si>
  <si>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</si>
  <si>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</si>
  <si>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</si>
  <si>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</si>
  <si>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</si>
  <si>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</si>
  <si>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</si>
  <si>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</si>
  <si>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</si>
  <si>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</si>
  <si>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</si>
  <si>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</si>
  <si>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</si>
  <si>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</si>
  <si>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</si>
  <si>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</si>
  <si>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</si>
  <si>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</si>
  <si>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</si>
  <si>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</si>
  <si>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</si>
  <si>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</si>
  <si>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</si>
  <si>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</si>
  <si>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</si>
  <si>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</si>
  <si>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</si>
  <si>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</si>
  <si>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</si>
  <si>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</si>
  <si>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</si>
  <si>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</si>
  <si>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</si>
  <si>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</si>
  <si>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</si>
  <si>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</si>
  <si>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</si>
  <si>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</si>
  <si>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</si>
  <si>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</si>
  <si>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</si>
  <si>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</si>
  <si>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</si>
  <si>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</si>
  <si>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</si>
  <si>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</si>
  <si>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</si>
  <si>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</si>
  <si>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</si>
  <si>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</si>
  <si>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</si>
  <si>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</si>
  <si>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</si>
  <si>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</si>
  <si>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</si>
  <si>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</si>
  <si>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</si>
  <si>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</si>
  <si>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</si>
  <si>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</si>
  <si>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</si>
  <si>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</si>
  <si>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</si>
  <si>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</si>
  <si>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</si>
  <si>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</si>
  <si>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</si>
  <si>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</si>
  <si>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</si>
  <si>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</si>
  <si>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</si>
  <si>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</si>
  <si>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</si>
  <si>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</si>
  <si>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</si>
  <si>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</si>
  <si>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</si>
  <si>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</si>
  <si>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</si>
  <si>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</si>
  <si>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</si>
  <si>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</si>
  <si>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</si>
  <si>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</si>
  <si>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</si>
  <si>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</si>
  <si>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</si>
  <si>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</si>
  <si>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</si>
  <si>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</si>
  <si>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</si>
  <si>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</si>
  <si>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</si>
  <si>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</si>
  <si>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</si>
  <si>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</si>
  <si>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</si>
  <si>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</si>
  <si>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</si>
  <si>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</si>
  <si>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</si>
  <si>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</si>
  <si>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</si>
  <si>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</si>
  <si>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</si>
  <si>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</si>
  <si>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</si>
  <si>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</si>
  <si>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</si>
  <si>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</si>
  <si>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</si>
  <si>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</si>
  <si>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</si>
  <si>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</si>
  <si>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</si>
  <si>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</si>
  <si>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</si>
  <si>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</si>
  <si>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</si>
  <si>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</si>
  <si>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</si>
  <si>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</si>
  <si>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</si>
  <si>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</si>
  <si>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</si>
  <si>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</si>
  <si>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</si>
  <si>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</si>
  <si>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</si>
  <si>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</si>
  <si>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</si>
  <si>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</si>
  <si>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</si>
  <si>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</si>
  <si>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</si>
  <si>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</si>
  <si>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</si>
  <si>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</si>
  <si>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</si>
  <si>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</si>
  <si>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</si>
  <si>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</si>
  <si>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</si>
  <si>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</si>
  <si>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</si>
  <si>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</si>
  <si>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</si>
  <si>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</si>
  <si>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</si>
  <si>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</si>
  <si>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</si>
  <si>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</si>
  <si>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</si>
  <si>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</si>
  <si>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</si>
  <si>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</si>
  <si>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</si>
  <si>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</si>
  <si>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</si>
  <si>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</si>
  <si>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</si>
  <si>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</si>
  <si>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</si>
  <si>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</si>
  <si>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</si>
  <si>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</si>
  <si>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</si>
  <si>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</si>
  <si>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</si>
  <si>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</si>
  <si>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</si>
  <si>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</si>
  <si>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</si>
  <si>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</si>
  <si>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</si>
  <si>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</si>
  <si>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</si>
  <si>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</si>
  <si>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</si>
  <si>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</si>
  <si>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</si>
  <si>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</si>
  <si>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</si>
  <si>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</si>
  <si>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</si>
  <si>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</si>
  <si>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</si>
  <si>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</si>
  <si>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</si>
  <si>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</si>
  <si>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</si>
  <si>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</si>
  <si>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</si>
  <si>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</si>
  <si>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</si>
  <si>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</si>
  <si>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</si>
  <si>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</si>
  <si>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</si>
  <si>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</si>
  <si>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</si>
  <si>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</si>
  <si>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</si>
  <si>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</si>
  <si>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</si>
  <si>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</si>
  <si>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</si>
  <si>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</si>
  <si>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</si>
  <si>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</si>
  <si>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</si>
  <si>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</si>
  <si>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</si>
  <si>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</si>
  <si>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</si>
  <si>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</si>
  <si>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</si>
  <si>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</si>
  <si>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</si>
  <si>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</si>
  <si>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</si>
  <si>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</si>
  <si>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</si>
  <si>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</si>
  <si>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</si>
  <si>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</si>
  <si>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</si>
  <si>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</si>
  <si>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</si>
  <si>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</si>
  <si>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</si>
  <si>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</si>
  <si>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</si>
  <si>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</si>
  <si>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</si>
  <si>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</si>
  <si>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</si>
  <si>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</si>
  <si>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</si>
  <si>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</si>
  <si>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</si>
  <si>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</si>
  <si>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</si>
  <si>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</si>
  <si>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</si>
  <si>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</si>
  <si>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</si>
  <si>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</si>
  <si>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</si>
  <si>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</si>
  <si>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</si>
  <si>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</si>
  <si>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</si>
  <si>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</si>
  <si>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</si>
  <si>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</si>
  <si>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</si>
  <si>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</si>
  <si>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</si>
  <si>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</si>
  <si>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</si>
  <si>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</si>
  <si>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</si>
  <si>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</si>
  <si>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</si>
  <si>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</si>
  <si>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</si>
  <si>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</si>
  <si>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</si>
  <si>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</si>
  <si>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</si>
  <si>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</si>
  <si>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</si>
  <si>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</si>
  <si>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</si>
  <si>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</si>
  <si>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</si>
  <si>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</si>
  <si>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</si>
  <si>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</si>
  <si>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</si>
  <si>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</si>
  <si>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</si>
  <si>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</si>
  <si>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</si>
  <si>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</si>
  <si>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</si>
  <si>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</si>
  <si>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</si>
  <si>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</si>
  <si>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</si>
  <si>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</si>
  <si>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</si>
  <si>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</si>
  <si>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</si>
  <si>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</si>
  <si>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</si>
  <si>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</si>
  <si>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</si>
  <si>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</si>
  <si>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</si>
  <si>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</si>
  <si>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</si>
  <si>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</si>
  <si>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</si>
  <si>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</si>
  <si>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</si>
  <si>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</si>
  <si>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</si>
  <si>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</si>
  <si>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</si>
  <si>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</si>
  <si>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</si>
  <si>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</si>
  <si>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</si>
  <si>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</si>
  <si>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</si>
  <si>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</si>
  <si>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</si>
  <si>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</si>
  <si>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</si>
  <si>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</si>
  <si>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</si>
  <si>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</si>
  <si>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</si>
  <si>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</si>
  <si>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</si>
  <si>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</si>
  <si>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</si>
  <si>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</si>
  <si>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</si>
  <si>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</si>
  <si>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</si>
  <si>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</si>
  <si>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</si>
  <si>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</si>
  <si>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</si>
  <si>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</si>
  <si>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</si>
  <si>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</si>
  <si>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</si>
  <si>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</si>
  <si>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</si>
  <si>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</si>
  <si>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</si>
  <si>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</si>
  <si>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</si>
  <si>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</si>
  <si>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</si>
  <si>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</si>
  <si>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</si>
  <si>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</si>
  <si>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</si>
  <si>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</si>
  <si>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</si>
  <si>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</si>
  <si>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</si>
  <si>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</si>
  <si>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</si>
  <si>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</si>
  <si>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</si>
  <si>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</si>
  <si>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</si>
  <si>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</si>
  <si>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</si>
  <si>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</si>
  <si>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</si>
  <si>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</si>
  <si>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</si>
  <si>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</si>
  <si>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</si>
  <si>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</si>
  <si>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</si>
  <si>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</si>
  <si>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</si>
  <si>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</si>
  <si>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</si>
  <si>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</si>
  <si>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</si>
  <si>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</si>
  <si>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</si>
  <si>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</si>
  <si>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</si>
  <si>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</si>
  <si>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</si>
  <si>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</si>
  <si>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</si>
  <si>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</si>
  <si>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</si>
  <si>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</si>
  <si>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</si>
  <si>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</si>
  <si>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</si>
  <si>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</si>
  <si>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</si>
  <si>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</si>
  <si>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</si>
  <si>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</si>
  <si>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</si>
  <si>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</si>
  <si>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</si>
  <si>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</si>
  <si>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</si>
  <si>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</si>
  <si>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</si>
  <si>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</si>
  <si>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</si>
  <si>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</si>
  <si>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</si>
  <si>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</si>
  <si>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</si>
  <si>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</si>
  <si>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</si>
  <si>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</si>
  <si>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</si>
  <si>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</si>
  <si>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</si>
  <si>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</si>
  <si>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</si>
  <si>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</si>
  <si>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</si>
  <si>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</si>
  <si>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</si>
  <si>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</si>
  <si>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</si>
  <si>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</si>
  <si>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</si>
  <si>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</si>
  <si>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</si>
  <si>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</si>
  <si>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</si>
  <si>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</si>
  <si>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</si>
  <si>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</si>
  <si>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</si>
  <si>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</si>
  <si>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</si>
  <si>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</si>
  <si>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</si>
  <si>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</si>
  <si>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</si>
  <si>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</si>
  <si>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</si>
  <si>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</si>
  <si>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</si>
  <si>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</si>
  <si>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</si>
  <si>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</si>
  <si>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</si>
  <si>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</si>
  <si>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</si>
  <si>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</si>
  <si>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</si>
  <si>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</si>
  <si>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</si>
  <si>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</si>
  <si>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</si>
  <si>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</si>
  <si>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</si>
  <si>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</si>
  <si>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</si>
  <si>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</si>
  <si>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</si>
  <si>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</si>
  <si>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</si>
  <si>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</si>
  <si>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</si>
  <si>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</si>
  <si>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</si>
  <si>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</si>
  <si>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</si>
  <si>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</si>
  <si>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</si>
  <si>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</si>
  <si>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</si>
  <si>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</si>
  <si>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</si>
  <si>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</si>
  <si>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</si>
  <si>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</si>
  <si>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</si>
  <si>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</si>
  <si>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</si>
  <si>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</si>
  <si>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</si>
  <si>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</si>
  <si>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</si>
  <si>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</si>
  <si>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</si>
  <si>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</si>
  <si>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</si>
  <si>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</si>
  <si>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</si>
  <si>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</si>
  <si>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</si>
  <si>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</si>
  <si>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</si>
  <si>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</si>
  <si>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</si>
  <si>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</si>
  <si>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</si>
  <si>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</si>
  <si>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</si>
  <si>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</si>
  <si>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</si>
  <si>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</si>
  <si>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</si>
  <si>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</si>
  <si>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</si>
  <si>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</si>
  <si>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</si>
  <si>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</si>
  <si>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</si>
  <si>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</si>
  <si>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</si>
  <si>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</si>
  <si>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</si>
  <si>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</si>
  <si>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</si>
  <si>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</si>
  <si>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</si>
  <si>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</si>
  <si>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</si>
  <si>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</si>
  <si>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</si>
  <si>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</si>
  <si>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</si>
  <si>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</si>
  <si>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</si>
  <si>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</si>
  <si>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</si>
  <si>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</si>
  <si>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</si>
  <si>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</si>
  <si>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</si>
  <si>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</si>
  <si>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</si>
  <si>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</si>
  <si>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</si>
  <si>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</si>
  <si>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</si>
  <si>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</si>
  <si>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</si>
  <si>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</si>
  <si>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</si>
  <si>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</si>
  <si>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</si>
  <si>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</si>
  <si>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</si>
  <si>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</si>
  <si>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</si>
  <si>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</si>
  <si>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</si>
  <si>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</si>
  <si>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</si>
  <si>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</si>
  <si>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</si>
  <si>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</si>
  <si>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</si>
  <si>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</si>
  <si>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</si>
  <si>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</si>
  <si>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</si>
  <si>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</si>
  <si>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</si>
  <si>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</si>
  <si>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</si>
  <si>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</si>
  <si>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</si>
  <si>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</si>
  <si>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</si>
  <si>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</si>
  <si>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</si>
  <si>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</si>
  <si>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</si>
  <si>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</si>
  <si>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</si>
  <si>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</si>
  <si>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</si>
  <si>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</si>
  <si>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</si>
  <si>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</si>
  <si>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</si>
  <si>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</si>
  <si>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</si>
  <si>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</si>
  <si>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</si>
  <si>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</si>
  <si>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</si>
  <si>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</si>
  <si>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</si>
  <si>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</si>
  <si>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</si>
  <si>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</si>
  <si>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</si>
  <si>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</si>
  <si>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</si>
  <si>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</si>
  <si>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</si>
  <si>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</si>
  <si>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</si>
  <si>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</si>
  <si>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</si>
  <si>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</si>
  <si>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</si>
  <si>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</si>
  <si>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</si>
  <si>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</si>
  <si>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</si>
  <si>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</si>
  <si>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</si>
  <si>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</si>
  <si>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</si>
  <si>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</si>
  <si>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</si>
  <si>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</si>
  <si>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</si>
  <si>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</si>
  <si>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</si>
  <si>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</si>
  <si>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</si>
  <si>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</si>
  <si>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</si>
  <si>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</si>
  <si>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</si>
  <si>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</si>
  <si>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</si>
  <si>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</si>
  <si>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</si>
  <si>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</si>
  <si>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</si>
  <si>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</si>
  <si>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</si>
  <si>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</si>
  <si>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</si>
  <si>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</si>
  <si>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</si>
  <si>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</si>
  <si>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</si>
  <si>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</si>
  <si>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</si>
  <si>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</si>
  <si>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</si>
  <si>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</si>
  <si>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</si>
  <si>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</si>
  <si>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</si>
  <si>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</si>
  <si>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</si>
  <si>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</si>
  <si>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</si>
  <si>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</si>
  <si>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</si>
  <si>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</si>
  <si>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</si>
  <si>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</si>
  <si>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</si>
  <si>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</si>
  <si>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</si>
  <si>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</si>
  <si>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</si>
  <si>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</si>
  <si>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</si>
  <si>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</si>
  <si>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</si>
  <si>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</si>
  <si>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</si>
  <si>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</si>
  <si>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</si>
  <si>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</si>
  <si>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</si>
  <si>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</si>
  <si>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</si>
  <si>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</si>
  <si>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</si>
  <si>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</si>
  <si>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</si>
  <si>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</si>
  <si>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</si>
  <si>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</si>
  <si>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</si>
  <si>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</si>
  <si>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</si>
  <si>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</si>
  <si>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</si>
  <si>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</si>
  <si>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</si>
  <si>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</si>
  <si>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</si>
  <si>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</si>
  <si>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</si>
  <si>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</si>
  <si>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</si>
  <si>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</si>
  <si>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</si>
  <si>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</si>
  <si>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</si>
  <si>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</si>
  <si>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</si>
  <si>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</si>
  <si>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</si>
  <si>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</si>
  <si>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</si>
  <si>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</si>
  <si>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</si>
  <si>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</si>
  <si>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</si>
  <si>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</si>
  <si>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</si>
  <si>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</si>
  <si>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</si>
  <si>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</si>
  <si>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</si>
  <si>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</si>
  <si>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</si>
  <si>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</si>
  <si>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</si>
  <si>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</si>
  <si>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</si>
  <si>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</si>
  <si>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</si>
  <si>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</si>
  <si>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</si>
  <si>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</si>
  <si>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</si>
  <si>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</si>
  <si>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</si>
  <si>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</si>
  <si>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</si>
  <si>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</si>
  <si>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</si>
  <si>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</si>
  <si>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</si>
  <si>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</si>
  <si>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</si>
  <si>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</si>
  <si>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</si>
  <si>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</si>
  <si>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</si>
  <si>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</si>
  <si>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</si>
  <si>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</si>
  <si>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</si>
  <si>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</si>
  <si>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</si>
  <si>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</si>
  <si>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</si>
  <si>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</si>
  <si>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</si>
  <si>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</si>
  <si>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</si>
  <si>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</si>
  <si>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</si>
  <si>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</si>
  <si>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</si>
  <si>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</si>
  <si>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</si>
  <si>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</si>
  <si>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</si>
  <si>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</si>
  <si>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</si>
  <si>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</si>
  <si>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</si>
  <si>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</si>
  <si>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</si>
  <si>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</si>
  <si>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</si>
  <si>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</si>
  <si>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</si>
  <si>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</si>
  <si>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</si>
  <si>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</si>
  <si>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</si>
  <si>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</si>
  <si>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</si>
  <si>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</si>
  <si>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</si>
  <si>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</si>
  <si>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</si>
  <si>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</si>
  <si>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</si>
  <si>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</si>
  <si>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</si>
  <si>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</si>
  <si>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</si>
  <si>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</si>
  <si>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</si>
  <si>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</si>
  <si>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</si>
  <si>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</si>
  <si>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</si>
  <si>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</si>
  <si>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</si>
  <si>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</si>
  <si>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</si>
  <si>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</si>
  <si>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</si>
  <si>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</si>
  <si>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</si>
  <si>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</si>
  <si>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</si>
  <si>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</si>
  <si>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</si>
  <si>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</si>
  <si>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</si>
  <si>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</si>
  <si>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</si>
  <si>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</si>
  <si>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</si>
  <si>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</si>
  <si>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</si>
  <si>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</si>
  <si>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</si>
  <si>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</si>
  <si>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</si>
  <si>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</si>
  <si>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</si>
  <si>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</si>
  <si>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</si>
  <si>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</si>
  <si>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</si>
  <si>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</si>
  <si>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</si>
  <si>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</si>
  <si>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</si>
  <si>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</si>
  <si>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</si>
  <si>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</si>
  <si>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</si>
  <si>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</si>
  <si>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</si>
  <si>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</si>
  <si>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</si>
  <si>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</si>
  <si>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</si>
  <si>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</si>
  <si>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</si>
  <si>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</si>
  <si>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</si>
  <si>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</si>
  <si>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</si>
  <si>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</si>
  <si>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</si>
  <si>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</si>
  <si>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</si>
  <si>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</si>
  <si>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</si>
  <si>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</si>
  <si>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</si>
  <si>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</si>
  <si>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</si>
  <si>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</si>
  <si>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</si>
  <si>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</si>
  <si>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</si>
  <si>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</si>
  <si>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</si>
  <si>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</si>
  <si>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</si>
  <si>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</si>
  <si>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</si>
  <si>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</si>
  <si>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</si>
  <si>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</si>
  <si>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</si>
  <si>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</si>
  <si>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</si>
  <si>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</si>
  <si>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</si>
  <si>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</si>
  <si>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</si>
  <si>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</si>
  <si>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</si>
  <si>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</si>
  <si>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</si>
  <si>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</si>
  <si>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</si>
  <si>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</si>
  <si>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</si>
  <si>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</si>
  <si>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</si>
  <si>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</si>
  <si>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</si>
  <si>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</si>
  <si>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</si>
  <si>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</si>
  <si>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</si>
  <si>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</si>
  <si>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</si>
  <si>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</si>
  <si>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</si>
  <si>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</si>
  <si>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</si>
  <si>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</si>
  <si>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</si>
  <si>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</si>
  <si>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</si>
  <si>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</si>
  <si>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</si>
  <si>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</si>
  <si>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</si>
  <si>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</si>
  <si>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</si>
  <si>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</si>
  <si>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</si>
  <si>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</si>
  <si>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</si>
  <si>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</si>
  <si>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</si>
  <si>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</si>
  <si>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</si>
  <si>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</si>
  <si>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</si>
  <si>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</si>
  <si>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</si>
  <si>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</si>
  <si>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</si>
  <si>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</si>
  <si>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</si>
  <si>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</si>
  <si>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</si>
  <si>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</si>
  <si>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</si>
  <si>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</si>
  <si>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</si>
  <si>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</si>
  <si>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</si>
  <si>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</si>
  <si>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</si>
  <si>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</si>
  <si>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</si>
  <si>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</si>
  <si>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</si>
  <si>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</si>
  <si>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</si>
  <si>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</si>
  <si>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</si>
  <si>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</si>
  <si>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</si>
  <si>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</si>
  <si>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</si>
  <si>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</si>
  <si>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</si>
  <si>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</si>
  <si>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</si>
  <si>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</si>
  <si>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</si>
  <si>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</si>
  <si>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</si>
  <si>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</si>
  <si>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</si>
  <si>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</si>
  <si>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</si>
  <si>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</si>
  <si>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</si>
  <si>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</si>
  <si>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</si>
  <si>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</si>
  <si>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</si>
  <si>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</si>
  <si>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</si>
  <si>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</si>
  <si>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</si>
  <si>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</si>
  <si>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</si>
  <si>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</si>
  <si>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</si>
  <si>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</si>
  <si>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</si>
  <si>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</si>
  <si>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</si>
  <si>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</si>
  <si>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</si>
  <si>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</si>
  <si>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</si>
  <si>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</si>
  <si>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</si>
  <si>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</si>
  <si>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</si>
  <si>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</si>
  <si>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</si>
  <si>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</si>
  <si>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</si>
  <si>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</si>
  <si>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</si>
  <si>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</si>
  <si>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</si>
  <si>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</si>
  <si>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</si>
  <si>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</si>
  <si>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</si>
  <si>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</si>
  <si>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</si>
  <si>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</si>
  <si>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</si>
  <si>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</si>
  <si>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</si>
  <si>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</si>
  <si>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</si>
  <si>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</si>
  <si>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</si>
  <si>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</si>
  <si>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</si>
  <si>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</si>
  <si>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</si>
  <si>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</si>
  <si>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</si>
  <si>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</si>
  <si>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</si>
  <si>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</si>
  <si>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</si>
  <si>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</si>
  <si>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</si>
  <si>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</si>
  <si>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</si>
  <si>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</si>
  <si>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</si>
  <si>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</si>
  <si>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</si>
  <si>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</si>
  <si>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</si>
  <si>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</si>
  <si>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</si>
  <si>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</si>
  <si>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</si>
  <si>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</si>
  <si>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</si>
  <si>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</si>
  <si>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</si>
  <si>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</si>
  <si>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</si>
  <si>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</si>
  <si>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</si>
  <si>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</si>
  <si>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</si>
  <si>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</si>
  <si>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</si>
  <si>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</si>
  <si>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</si>
  <si>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</si>
  <si>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</si>
  <si>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</si>
  <si>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</si>
  <si>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</si>
  <si>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</si>
  <si>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</si>
  <si>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</si>
  <si>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</si>
  <si>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</si>
  <si>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</si>
  <si>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</si>
  <si>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</si>
  <si>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</si>
  <si>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</si>
  <si>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</si>
  <si>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</si>
  <si>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</si>
  <si>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</si>
  <si>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</si>
  <si>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</si>
  <si>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</si>
  <si>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</si>
  <si>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</si>
  <si>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</si>
  <si>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</si>
  <si>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</si>
  <si>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</si>
  <si>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</si>
  <si>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</si>
  <si>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</si>
  <si>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</si>
  <si>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</si>
  <si>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</si>
  <si>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</si>
  <si>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</si>
  <si>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</si>
  <si>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</si>
  <si>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</si>
  <si>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</si>
  <si>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</si>
  <si>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</si>
  <si>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</si>
  <si>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</si>
  <si>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</si>
  <si>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</si>
  <si>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</si>
  <si>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</si>
  <si>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</si>
  <si>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</si>
  <si>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</si>
  <si>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</si>
  <si>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</si>
  <si>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</si>
  <si>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</si>
  <si>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</si>
  <si>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</si>
  <si>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</si>
  <si>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</si>
  <si>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</si>
  <si>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</si>
  <si>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</si>
  <si>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</si>
  <si>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</si>
  <si>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</si>
  <si>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</si>
  <si>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</si>
  <si>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</si>
  <si>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</si>
  <si>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</si>
  <si>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</si>
  <si>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</si>
  <si>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</si>
  <si>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</si>
  <si>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</si>
  <si>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</si>
  <si>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</si>
  <si>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</si>
  <si>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</si>
  <si>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</si>
  <si>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</si>
  <si>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</si>
  <si>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</si>
  <si>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</si>
  <si>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</si>
  <si>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</si>
  <si>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</si>
  <si>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</si>
  <si>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</si>
  <si>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</si>
  <si>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</si>
  <si>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</si>
  <si>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</si>
  <si>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</si>
  <si>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</si>
  <si>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</si>
  <si>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</si>
  <si>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</si>
  <si>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</si>
  <si>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</si>
  <si>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</si>
  <si>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</si>
  <si>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</si>
  <si>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</si>
  <si>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</si>
  <si>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</si>
  <si>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</si>
  <si>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</si>
  <si>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</si>
  <si>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</si>
  <si>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</si>
  <si>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</si>
  <si>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</si>
  <si>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</si>
  <si>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</si>
  <si>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</si>
  <si>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</si>
  <si>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</si>
  <si>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</si>
  <si>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</si>
  <si>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</si>
  <si>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</si>
  <si>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</si>
  <si>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</si>
  <si>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</si>
  <si>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</si>
  <si>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</si>
  <si>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</si>
  <si>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</si>
  <si>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</si>
  <si>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</si>
  <si>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</si>
  <si>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</si>
  <si>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</si>
  <si>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</si>
  <si>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</si>
  <si>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</si>
  <si>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</si>
  <si>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</si>
  <si>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</si>
  <si>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</si>
  <si>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</si>
  <si>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</si>
  <si>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</si>
  <si>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</si>
  <si>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</si>
  <si>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</si>
  <si>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</si>
  <si>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</si>
  <si>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</si>
  <si>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</si>
  <si>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</si>
  <si>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</si>
  <si>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</si>
  <si>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</si>
  <si>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</si>
  <si>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</si>
  <si>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</si>
  <si>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</si>
  <si>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</si>
  <si>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</si>
  <si>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</si>
  <si>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</si>
  <si>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</si>
  <si>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</si>
  <si>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</si>
  <si>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</si>
  <si>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</si>
  <si>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</si>
  <si>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</si>
  <si>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</si>
  <si>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</si>
  <si>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</si>
  <si>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</si>
  <si>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</si>
  <si>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</si>
  <si>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</si>
  <si>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</si>
  <si>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</si>
  <si>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</si>
  <si>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</si>
  <si>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</si>
  <si>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</si>
  <si>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</si>
  <si>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</si>
  <si>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</si>
  <si>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</si>
  <si>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</si>
  <si>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</si>
  <si>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</si>
  <si>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</si>
  <si>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</si>
  <si>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</si>
  <si>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</si>
  <si>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</si>
  <si>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</si>
  <si>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</si>
  <si>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</si>
  <si>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</si>
  <si>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</si>
  <si>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</si>
  <si>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</si>
  <si>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</si>
  <si>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</si>
  <si>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</si>
  <si>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</si>
  <si>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</si>
  <si>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</si>
  <si>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</si>
  <si>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</si>
  <si>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</si>
  <si>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</si>
  <si>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</si>
  <si>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</si>
  <si>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</si>
  <si>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</si>
  <si>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</si>
  <si>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</si>
  <si>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</si>
  <si>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</si>
  <si>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</si>
  <si>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</si>
  <si>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</si>
  <si>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</si>
  <si>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</si>
  <si>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</si>
  <si>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</si>
  <si>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</si>
  <si>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</si>
  <si>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</si>
  <si>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</si>
  <si>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</si>
  <si>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</si>
  <si>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</si>
  <si>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</si>
  <si>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</si>
  <si>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</si>
  <si>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</si>
  <si>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</si>
  <si>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</si>
  <si>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</si>
  <si>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</si>
  <si>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</si>
  <si>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</si>
  <si>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</si>
  <si>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</si>
  <si>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</si>
  <si>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</si>
  <si>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</si>
  <si>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</si>
  <si>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</si>
  <si>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</si>
  <si>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</si>
  <si>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</si>
  <si>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</si>
  <si>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</si>
  <si>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</si>
  <si>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</si>
  <si>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</si>
  <si>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</si>
  <si>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</si>
  <si>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</si>
  <si>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</si>
  <si>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</si>
  <si>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</si>
  <si>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</si>
  <si>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</si>
  <si>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</si>
  <si>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</si>
  <si>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</si>
  <si>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</si>
  <si>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</si>
  <si>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</si>
  <si>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</si>
  <si>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</si>
  <si>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</si>
  <si>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</si>
  <si>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</si>
  <si>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</si>
  <si>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</si>
  <si>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</si>
  <si>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</si>
  <si>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</si>
  <si>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</si>
  <si>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</si>
  <si>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</si>
  <si>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</si>
  <si>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</si>
  <si>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</si>
  <si>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</si>
  <si>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</si>
  <si>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</si>
  <si>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</si>
  <si>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</si>
  <si>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</si>
  <si>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</si>
  <si>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</si>
  <si>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</si>
  <si>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</si>
  <si>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</si>
  <si>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</si>
  <si>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</si>
  <si>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</si>
  <si>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</si>
  <si>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</si>
  <si>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</si>
  <si>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</si>
  <si>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</si>
  <si>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</si>
  <si>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</si>
  <si>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</si>
  <si>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</si>
  <si>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</si>
  <si>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</si>
  <si>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</si>
  <si>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</si>
  <si>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</si>
  <si>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</si>
  <si>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</si>
  <si>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</si>
  <si>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</si>
  <si>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</si>
  <si>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</si>
  <si>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</si>
  <si>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</si>
  <si>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</si>
  <si>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</si>
  <si>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</si>
  <si>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</si>
  <si>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</si>
  <si>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</si>
  <si>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</si>
  <si>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</si>
  <si>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</si>
  <si>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</si>
  <si>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</si>
  <si>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</si>
  <si>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</si>
  <si>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</si>
  <si>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</si>
  <si>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</si>
  <si>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</si>
  <si>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</si>
  <si>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</si>
  <si>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</si>
  <si>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</si>
  <si>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</si>
  <si>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</si>
  <si>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</si>
  <si>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</si>
  <si>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</si>
  <si>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</si>
  <si>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</si>
  <si>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</si>
  <si>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</si>
  <si>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</si>
  <si>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</si>
  <si>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</si>
  <si>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</si>
  <si>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</si>
  <si>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</si>
  <si>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</si>
  <si>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</si>
  <si>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</si>
  <si>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</si>
  <si>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</si>
  <si>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</si>
  <si>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</si>
  <si>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</si>
  <si>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</si>
  <si>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</si>
  <si>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</si>
  <si>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</si>
  <si>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</si>
  <si>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</si>
  <si>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</si>
  <si>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</si>
  <si>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</si>
  <si>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</si>
  <si>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</si>
  <si>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</si>
  <si>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</si>
  <si>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</si>
  <si>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</si>
  <si>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</si>
  <si>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</si>
  <si>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</si>
  <si>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</si>
  <si>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</si>
  <si>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</si>
  <si>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</si>
  <si>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</si>
  <si>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</si>
  <si>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</si>
  <si>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</si>
  <si>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</si>
  <si>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</si>
  <si>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</si>
  <si>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</si>
  <si>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</si>
  <si>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</si>
  <si>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</si>
  <si>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</si>
  <si>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</si>
  <si>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</si>
  <si>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</si>
  <si>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</si>
  <si>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</si>
  <si>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</si>
  <si>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</si>
  <si>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</si>
  <si>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</si>
  <si>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</si>
  <si>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</si>
  <si>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</si>
  <si>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</si>
  <si>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</si>
  <si>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</si>
  <si>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</si>
  <si>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</si>
  <si>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</si>
  <si>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</si>
  <si>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</si>
  <si>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</si>
  <si>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</si>
  <si>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</si>
  <si>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</si>
  <si>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</si>
  <si>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</si>
  <si>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</si>
  <si>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</si>
  <si>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</si>
  <si>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</si>
  <si>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</si>
  <si>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</si>
  <si>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</si>
  <si>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</si>
  <si>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</si>
  <si>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</si>
  <si>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</si>
  <si>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</si>
  <si>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</si>
  <si>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</si>
  <si>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</si>
  <si>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</si>
  <si>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</si>
  <si>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</si>
  <si>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</si>
  <si>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</si>
  <si>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</si>
  <si>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</si>
  <si>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</si>
  <si>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</si>
  <si>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</si>
  <si>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</si>
  <si>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</si>
  <si>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</si>
  <si>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</si>
  <si>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</si>
  <si>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</si>
  <si>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</si>
  <si>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</si>
  <si>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</si>
  <si>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</si>
  <si>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</si>
  <si>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</si>
  <si>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</si>
  <si>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</si>
  <si>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</si>
  <si>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</si>
  <si>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</si>
  <si>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</si>
  <si>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</si>
  <si>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</si>
  <si>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</si>
  <si>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</si>
  <si>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</si>
  <si>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</si>
  <si>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</si>
  <si>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</si>
  <si>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</si>
  <si>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</si>
  <si>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</si>
  <si>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</si>
  <si>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</si>
  <si>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</si>
  <si>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</si>
  <si>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</si>
  <si>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</si>
  <si>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</si>
  <si>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</si>
  <si>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</si>
  <si>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</si>
  <si>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</si>
  <si>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</si>
  <si>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</si>
  <si>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</si>
  <si>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</si>
  <si>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</si>
  <si>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</si>
  <si>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</si>
  <si>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</si>
  <si>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</si>
  <si>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</si>
  <si>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</si>
  <si>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</si>
  <si>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</si>
  <si>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</si>
  <si>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</si>
  <si>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</si>
  <si>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</si>
  <si>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</si>
  <si>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</si>
  <si>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</si>
  <si>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</si>
  <si>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</si>
  <si>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</si>
  <si>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</si>
  <si>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</si>
  <si>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</si>
  <si>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</si>
  <si>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</si>
  <si>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</si>
  <si>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</si>
  <si>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</si>
  <si>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</si>
  <si>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</si>
  <si>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</si>
  <si>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</si>
  <si>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</si>
  <si>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</si>
  <si>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</si>
  <si>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</si>
  <si>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</si>
  <si>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</si>
  <si>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</si>
  <si>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</si>
  <si>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</si>
  <si>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</si>
  <si>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</si>
  <si>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</si>
  <si>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</si>
  <si>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</si>
  <si>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</si>
  <si>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</si>
  <si>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</si>
  <si>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</si>
  <si>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</si>
  <si>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</si>
  <si>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</si>
  <si>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</si>
  <si>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</si>
  <si>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</si>
  <si>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</si>
  <si>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</si>
  <si>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</si>
  <si>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</si>
  <si>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</si>
  <si>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</si>
  <si>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</si>
  <si>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</si>
  <si>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</si>
  <si>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</si>
  <si>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</si>
  <si>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</si>
  <si>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</si>
  <si>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</si>
  <si>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</si>
  <si>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</si>
  <si>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</si>
  <si>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</si>
  <si>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</si>
  <si>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</si>
  <si>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</si>
  <si>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</si>
  <si>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</si>
  <si>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</si>
  <si>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</si>
  <si>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</si>
  <si>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</si>
  <si>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</si>
  <si>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</si>
  <si>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</si>
  <si>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</si>
  <si>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</si>
  <si>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</si>
  <si>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</si>
  <si>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</si>
  <si>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</si>
  <si>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</si>
  <si>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</si>
  <si>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</si>
  <si>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</si>
  <si>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</si>
  <si>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</si>
  <si>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</si>
  <si>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</si>
  <si>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</si>
  <si>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</si>
  <si>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</si>
  <si>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</si>
  <si>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</si>
  <si>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</si>
  <si>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</si>
  <si>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</si>
  <si>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</si>
  <si>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</si>
  <si>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</si>
  <si>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</si>
  <si>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</si>
  <si>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</si>
  <si>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</si>
  <si>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</si>
  <si>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</si>
  <si>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</si>
  <si>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</si>
  <si>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</si>
  <si>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</si>
  <si>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</si>
  <si>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</si>
  <si>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</si>
  <si>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</si>
  <si>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</si>
  <si>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</si>
  <si>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</si>
  <si>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</si>
  <si>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</si>
  <si>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</si>
  <si>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</si>
  <si>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</si>
  <si>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</si>
  <si>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</si>
  <si>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</si>
  <si>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</si>
  <si>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</si>
  <si>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</si>
  <si>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</si>
  <si>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</si>
  <si>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</si>
  <si>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</si>
  <si>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</si>
  <si>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</si>
  <si>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</si>
  <si>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</si>
  <si>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</si>
  <si>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</si>
  <si>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</si>
  <si>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</si>
  <si>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</si>
  <si>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</si>
  <si>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</si>
  <si>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</si>
  <si>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</si>
  <si>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</si>
  <si>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</si>
  <si>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</si>
  <si>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</si>
  <si>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</si>
  <si>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</si>
  <si>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</si>
  <si>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</si>
  <si>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</si>
  <si>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</si>
  <si>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</si>
  <si>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</si>
  <si>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</si>
  <si>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</si>
  <si>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</si>
  <si>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</si>
  <si>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</si>
  <si>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</si>
  <si>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</si>
  <si>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</si>
  <si>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</si>
  <si>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</si>
  <si>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</si>
  <si>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</si>
  <si>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</si>
  <si>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</si>
  <si>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</si>
  <si>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</si>
  <si>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</si>
  <si>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</si>
  <si>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</si>
  <si>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</si>
  <si>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</si>
  <si>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</si>
  <si>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</si>
  <si>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</si>
  <si>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</si>
  <si>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</si>
  <si>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</si>
  <si>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</si>
  <si>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</si>
  <si>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</si>
  <si>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</si>
  <si>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</si>
  <si>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</si>
  <si>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</si>
  <si>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</si>
  <si>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</si>
  <si>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</si>
  <si>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</si>
  <si>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</si>
  <si>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</si>
  <si>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</si>
  <si>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</si>
  <si>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</si>
  <si>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</si>
  <si>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</si>
  <si>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</si>
  <si>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</si>
  <si>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</si>
  <si>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</si>
  <si>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</si>
  <si>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</si>
  <si>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</si>
  <si>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</si>
  <si>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</si>
  <si>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</si>
  <si>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</si>
  <si>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</si>
  <si>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</si>
  <si>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</si>
  <si>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</si>
  <si>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</si>
  <si>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</si>
  <si>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</si>
  <si>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</si>
  <si>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</si>
  <si>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</si>
  <si>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</si>
  <si>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</si>
  <si>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</si>
  <si>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</si>
  <si>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</si>
  <si>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</si>
  <si>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</si>
  <si>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</si>
  <si>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</si>
  <si>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</si>
  <si>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</si>
  <si>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</si>
  <si>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</si>
  <si>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</si>
  <si>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</si>
  <si>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</si>
  <si>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</si>
  <si>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</si>
  <si>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</si>
  <si>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</si>
  <si>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</si>
  <si>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</si>
  <si>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</si>
  <si>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</si>
  <si>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</si>
  <si>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</si>
  <si>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</si>
  <si>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</si>
  <si>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</si>
  <si>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</si>
  <si>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</si>
  <si>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</si>
  <si>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</si>
  <si>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</si>
  <si>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</si>
  <si>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</si>
  <si>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</si>
  <si>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</si>
  <si>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</si>
  <si>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</si>
  <si>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</si>
  <si>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</si>
  <si>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</si>
  <si>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</si>
  <si>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</si>
  <si>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</si>
  <si>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</si>
  <si>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</si>
  <si>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</si>
  <si>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</si>
  <si>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</si>
  <si>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</si>
  <si>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</si>
  <si>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</si>
  <si>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</si>
  <si>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</si>
  <si>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</si>
  <si>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</si>
  <si>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</si>
  <si>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</si>
  <si>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</si>
  <si>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</si>
  <si>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</si>
  <si>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</si>
  <si>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</si>
  <si>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</si>
  <si>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</si>
  <si>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</si>
  <si>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</si>
  <si>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</si>
  <si>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</si>
  <si>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</si>
  <si>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</si>
  <si>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</si>
  <si>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</si>
  <si>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</si>
  <si>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</si>
  <si>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</si>
  <si>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</si>
  <si>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</si>
  <si>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</si>
  <si>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</si>
  <si>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</si>
  <si>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</si>
  <si>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</si>
  <si>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</si>
  <si>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</si>
  <si>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</si>
  <si>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</si>
  <si>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</si>
  <si>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</si>
  <si>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</si>
  <si>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</si>
  <si>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</si>
  <si>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</si>
  <si>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</si>
  <si>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</si>
  <si>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</si>
  <si>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</si>
  <si>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</si>
  <si>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</si>
  <si>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</si>
  <si>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</si>
  <si>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</si>
  <si>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</si>
  <si>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</si>
  <si>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</si>
  <si>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</si>
  <si>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</si>
  <si>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</si>
  <si>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</si>
  <si>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</si>
  <si>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</si>
  <si>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</si>
  <si>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</si>
  <si>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</si>
  <si>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</si>
  <si>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</si>
  <si>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</si>
  <si>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</si>
  <si>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</si>
  <si>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</si>
  <si>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</si>
  <si>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</si>
  <si>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</si>
  <si>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</si>
  <si>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</si>
  <si>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</si>
  <si>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</si>
  <si>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</si>
  <si>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</si>
  <si>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</si>
  <si>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</si>
  <si>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</si>
  <si>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</si>
  <si>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</si>
  <si>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</si>
  <si>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</si>
  <si>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</si>
  <si>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</si>
  <si>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</si>
  <si>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</si>
  <si>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</si>
  <si>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</si>
  <si>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</si>
  <si>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</si>
  <si>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</si>
  <si>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</si>
  <si>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</si>
  <si>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</si>
  <si>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</si>
  <si>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</si>
  <si>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</si>
  <si>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</si>
  <si>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</si>
  <si>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</si>
  <si>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</si>
  <si>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</si>
  <si>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</si>
  <si>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</si>
  <si>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</si>
  <si>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</si>
  <si>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</si>
  <si>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</si>
  <si>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</si>
  <si>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</si>
  <si>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</si>
  <si>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</si>
  <si>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</si>
  <si>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</si>
  <si>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</si>
  <si>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</si>
  <si>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</si>
  <si>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</si>
  <si>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</si>
  <si>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</si>
  <si>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</si>
  <si>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</si>
  <si>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</si>
  <si>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</si>
  <si>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</si>
  <si>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</si>
  <si>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</si>
  <si>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</si>
  <si>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</si>
  <si>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</si>
  <si>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</si>
  <si>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</si>
  <si>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</si>
  <si>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</si>
  <si>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</si>
  <si>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</si>
  <si>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</si>
  <si>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</si>
  <si>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</si>
  <si>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</si>
  <si>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</si>
  <si>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</si>
  <si>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</si>
  <si>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</si>
  <si>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</si>
  <si>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</si>
  <si>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</si>
  <si>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</si>
  <si>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</si>
  <si>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</si>
  <si>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</si>
  <si>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</si>
  <si>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</si>
  <si>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</si>
  <si>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</si>
  <si>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</si>
  <si>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</si>
  <si>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</si>
  <si>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</si>
  <si>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</si>
  <si>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</si>
  <si>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</si>
  <si>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</si>
  <si>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</si>
  <si>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</si>
  <si>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</si>
  <si>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</si>
  <si>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</si>
  <si>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</si>
  <si>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</si>
  <si>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</si>
  <si>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</si>
  <si>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</si>
  <si>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</si>
  <si>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</si>
  <si>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</si>
  <si>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</si>
  <si>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</si>
  <si>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</si>
  <si>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</si>
  <si>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</si>
  <si>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</si>
  <si>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</si>
  <si>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</si>
  <si>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</si>
  <si>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</si>
  <si>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</si>
  <si>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</si>
  <si>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</si>
  <si>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</si>
  <si>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</si>
  <si>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</si>
  <si>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</si>
  <si>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</si>
  <si>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</si>
  <si>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</si>
  <si>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</si>
  <si>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</si>
  <si>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</si>
  <si>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</si>
  <si>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</si>
  <si>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</si>
  <si>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</si>
  <si>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</si>
  <si>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</si>
  <si>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</si>
  <si>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</si>
  <si>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</si>
  <si>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</si>
  <si>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</si>
  <si>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</si>
  <si>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</si>
  <si>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</si>
  <si>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</si>
  <si>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</si>
  <si>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</si>
  <si>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</si>
  <si>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</si>
  <si>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</si>
  <si>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</si>
  <si>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</si>
  <si>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</si>
  <si>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</si>
  <si>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</si>
  <si>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</si>
  <si>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</si>
  <si>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</si>
  <si>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</si>
  <si>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</si>
  <si>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</si>
  <si>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</si>
  <si>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</si>
  <si>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</si>
  <si>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</si>
  <si>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</si>
  <si>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</si>
  <si>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</si>
  <si>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</si>
  <si>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</si>
  <si>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</si>
  <si>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</si>
  <si>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</si>
  <si>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</si>
  <si>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</si>
  <si>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</si>
  <si>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</si>
  <si>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</si>
  <si>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</si>
  <si>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</si>
  <si>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</si>
  <si>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</si>
  <si>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</si>
  <si>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</si>
  <si>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</si>
  <si>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</si>
  <si>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</si>
  <si>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</si>
  <si>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</si>
  <si>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</si>
  <si>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</si>
  <si>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</si>
  <si>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</si>
  <si>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</si>
  <si>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</si>
  <si>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</si>
  <si>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</si>
  <si>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</si>
  <si>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</si>
  <si>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</si>
  <si>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</si>
  <si>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</si>
  <si>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</si>
  <si>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</si>
  <si>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</si>
  <si>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</si>
  <si>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</si>
  <si>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</si>
  <si>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</si>
  <si>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</si>
  <si>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</si>
  <si>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</si>
  <si>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</si>
  <si>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</si>
  <si>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</si>
  <si>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</si>
  <si>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</si>
  <si>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</si>
  <si>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</si>
  <si>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</si>
  <si>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</si>
  <si>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</si>
  <si>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</si>
  <si>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</si>
  <si>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</si>
  <si>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</si>
  <si>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</si>
  <si>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</si>
  <si>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</si>
  <si>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</si>
  <si>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</si>
  <si>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</si>
  <si>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</si>
  <si>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</si>
  <si>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</si>
  <si>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</si>
  <si>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</si>
  <si>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</si>
  <si>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</si>
  <si>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</si>
  <si>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</si>
  <si>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</si>
  <si>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</si>
  <si>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</si>
  <si>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</si>
  <si>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</si>
  <si>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</si>
  <si>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</si>
  <si>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</si>
  <si>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</si>
  <si>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</si>
  <si>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</si>
  <si>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</si>
  <si>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</si>
  <si>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</si>
  <si>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</si>
  <si>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</si>
  <si>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</si>
  <si>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</si>
  <si>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</si>
  <si>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</si>
  <si>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</si>
  <si>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</si>
  <si>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</si>
  <si>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</si>
  <si>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</si>
  <si>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</si>
  <si>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</si>
  <si>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</si>
  <si>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</si>
  <si>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</si>
  <si>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</si>
  <si>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</si>
  <si>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</si>
  <si>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</si>
  <si>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</si>
  <si>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</si>
  <si>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</si>
  <si>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</si>
  <si>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</si>
  <si>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</si>
  <si>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</si>
  <si>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</si>
  <si>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</si>
  <si>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</si>
  <si>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</si>
  <si>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</si>
  <si>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</si>
  <si>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</si>
  <si>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</si>
  <si>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</si>
  <si>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</si>
  <si>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</si>
  <si>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</si>
  <si>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</si>
  <si>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</si>
  <si>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</si>
  <si>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</si>
  <si>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</si>
  <si>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</si>
  <si>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</si>
  <si>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</si>
  <si>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</si>
  <si>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</si>
  <si>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</si>
  <si>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</si>
  <si>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</si>
  <si>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</si>
  <si>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</si>
  <si>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</si>
  <si>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</si>
  <si>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</si>
  <si>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</si>
  <si>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</si>
  <si>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</si>
  <si>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</si>
  <si>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</si>
  <si>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</si>
  <si>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</si>
  <si>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</si>
  <si>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</si>
  <si>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</si>
  <si>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</si>
  <si>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</si>
  <si>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</si>
  <si>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</si>
  <si>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</si>
  <si>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</si>
  <si>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</si>
  <si>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</si>
  <si>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</si>
  <si>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</si>
  <si>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</si>
  <si>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</si>
  <si>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</si>
  <si>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</si>
  <si>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</si>
  <si>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</si>
  <si>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</si>
  <si>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</si>
  <si>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</si>
  <si>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</si>
  <si>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</si>
  <si>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</si>
  <si>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</si>
  <si>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</si>
  <si>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</si>
  <si>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</si>
  <si>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</si>
  <si>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</si>
  <si>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</si>
  <si>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</si>
  <si>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</si>
  <si>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</si>
  <si>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</si>
  <si>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</si>
  <si>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</si>
  <si>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</si>
  <si>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</si>
  <si>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</si>
  <si>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</si>
  <si>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</si>
  <si>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</si>
  <si>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</si>
  <si>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</si>
  <si>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</si>
  <si>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</si>
  <si>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</si>
  <si>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</si>
  <si>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</si>
  <si>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</si>
  <si>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</si>
  <si>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</si>
  <si>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</si>
  <si>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</si>
  <si>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</si>
  <si>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</si>
  <si>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</si>
  <si>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</si>
  <si>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</si>
  <si>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</si>
  <si>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</si>
  <si>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</si>
  <si>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</si>
  <si>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</si>
  <si>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</si>
  <si>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</si>
  <si>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</si>
  <si>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</si>
  <si>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</si>
  <si>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</si>
  <si>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</si>
  <si>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</si>
  <si>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</si>
  <si>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</si>
  <si>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</si>
  <si>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</si>
  <si>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</si>
  <si>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</si>
  <si>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</si>
  <si>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</si>
  <si>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</si>
  <si>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</si>
  <si>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</si>
  <si>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</si>
  <si>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</si>
  <si>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</si>
  <si>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</si>
  <si>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</si>
  <si>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</si>
  <si>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</si>
  <si>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</si>
  <si>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</si>
  <si>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</si>
  <si>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</si>
  <si>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</si>
  <si>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</si>
  <si>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</si>
  <si>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</si>
  <si>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</si>
  <si>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</si>
  <si>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</si>
  <si>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</si>
  <si>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</si>
  <si>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</si>
  <si>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</si>
  <si>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</si>
  <si>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</si>
  <si>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</si>
  <si>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</si>
  <si>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</si>
  <si>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</si>
  <si>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</si>
  <si>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</si>
  <si>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</si>
  <si>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</si>
  <si>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</si>
  <si>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</si>
  <si>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</si>
  <si>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</si>
  <si>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</si>
  <si>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</si>
  <si>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</si>
  <si>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</si>
  <si>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</si>
  <si>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</si>
  <si>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</si>
  <si>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</si>
  <si>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</si>
  <si>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</si>
  <si>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</si>
  <si>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</si>
  <si>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</si>
  <si>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</si>
  <si>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</si>
  <si>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</si>
  <si>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</si>
  <si>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</si>
  <si>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</si>
  <si>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</si>
  <si>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</si>
  <si>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</si>
  <si>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</si>
  <si>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</si>
  <si>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</si>
  <si>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</si>
  <si>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</si>
  <si>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</si>
  <si>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</si>
  <si>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</si>
  <si>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</si>
  <si>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</si>
  <si>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</si>
  <si>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</si>
  <si>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</si>
  <si>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</si>
  <si>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</si>
  <si>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</si>
  <si>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</si>
  <si>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</si>
  <si>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</si>
  <si>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</si>
  <si>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</si>
  <si>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</si>
  <si>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</si>
  <si>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</si>
  <si>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</si>
  <si>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</si>
  <si>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</si>
  <si>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</si>
  <si>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</si>
  <si>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</si>
  <si>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</si>
  <si>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</si>
  <si>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</si>
  <si>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</si>
  <si>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</si>
  <si>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</si>
  <si>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</si>
  <si>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</si>
  <si>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</si>
  <si>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</si>
  <si>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</si>
  <si>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</si>
  <si>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</si>
  <si>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</si>
  <si>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</si>
  <si>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</si>
  <si>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</si>
  <si>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</si>
  <si>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</si>
  <si>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</si>
  <si>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</si>
  <si>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</si>
  <si>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</si>
  <si>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</si>
  <si>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</si>
  <si>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</si>
  <si>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</si>
  <si>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</si>
  <si>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</si>
  <si>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</si>
  <si>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</si>
  <si>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</si>
  <si>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</si>
  <si>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</si>
  <si>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</si>
  <si>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</si>
  <si>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</si>
  <si>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</si>
  <si>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</si>
  <si>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</si>
  <si>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</si>
  <si>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</si>
  <si>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</si>
  <si>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</si>
  <si>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</si>
  <si>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</si>
  <si>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</si>
  <si>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</si>
  <si>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</si>
  <si>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</si>
  <si>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</si>
  <si>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</si>
  <si>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</si>
  <si>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</si>
  <si>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</si>
  <si>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</si>
  <si>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</si>
  <si>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</si>
  <si>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</si>
  <si>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</si>
  <si>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</si>
  <si>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</si>
  <si>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</si>
  <si>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</si>
  <si>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</si>
  <si>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</si>
  <si>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</si>
  <si>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</si>
  <si>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</si>
  <si>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</si>
  <si>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</si>
  <si>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</si>
  <si>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</si>
  <si>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</si>
  <si>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</si>
  <si>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</si>
  <si>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</si>
  <si>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</si>
  <si>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</si>
  <si>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</si>
  <si>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</si>
  <si>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</si>
  <si>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</si>
  <si>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</si>
  <si>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</si>
  <si>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</si>
  <si>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</si>
  <si>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</si>
  <si>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</si>
  <si>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</si>
  <si>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</si>
  <si>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</si>
  <si>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</si>
  <si>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</si>
  <si>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</si>
  <si>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</si>
  <si>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</si>
  <si>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</si>
  <si>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</si>
  <si>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</si>
  <si>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</si>
  <si>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</si>
  <si>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</si>
  <si>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</si>
  <si>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</si>
  <si>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</si>
  <si>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</si>
  <si>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</si>
  <si>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</si>
  <si>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</si>
  <si>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</si>
  <si>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</si>
  <si>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</si>
  <si>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</si>
  <si>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</si>
  <si>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</si>
  <si>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</si>
  <si>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</si>
  <si>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</si>
  <si>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</si>
  <si>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</si>
  <si>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</si>
  <si>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</si>
  <si>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</si>
  <si>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</si>
  <si>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</si>
  <si>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</si>
  <si>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</si>
  <si>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</si>
  <si>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</si>
  <si>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</si>
  <si>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</si>
  <si>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</si>
  <si>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</si>
  <si>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</si>
  <si>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</si>
  <si>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</si>
  <si>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</si>
  <si>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</si>
  <si>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</si>
  <si>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</si>
  <si>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</si>
  <si>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</si>
  <si>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</si>
  <si>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</si>
  <si>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</si>
  <si>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</si>
  <si>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</si>
  <si>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</si>
  <si>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</si>
  <si>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</si>
  <si>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</si>
  <si>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</si>
  <si>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</si>
  <si>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</si>
  <si>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</si>
  <si>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</si>
  <si>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</si>
  <si>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</si>
  <si>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</si>
  <si>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</si>
  <si>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</si>
  <si>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</si>
  <si>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</si>
  <si>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</si>
  <si>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</si>
  <si>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</si>
  <si>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</si>
  <si>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</si>
  <si>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</si>
  <si>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</si>
  <si>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</si>
  <si>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</si>
  <si>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</si>
  <si>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</si>
  <si>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</si>
  <si>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</si>
  <si>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</si>
  <si>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</si>
  <si>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</si>
  <si>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</si>
  <si>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</si>
  <si>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</si>
  <si>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</si>
  <si>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</si>
  <si>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</si>
  <si>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</si>
  <si>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</si>
  <si>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</si>
  <si>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</si>
  <si>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</si>
  <si>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</si>
  <si>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</si>
  <si>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</si>
  <si>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</si>
  <si>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</si>
  <si>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</si>
  <si>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</si>
  <si>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</si>
  <si>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</si>
  <si>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</si>
  <si>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</si>
  <si>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</si>
  <si>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</si>
  <si>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</si>
  <si>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</si>
  <si>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</si>
  <si>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</si>
  <si>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</si>
  <si>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</si>
  <si>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</si>
  <si>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</si>
  <si>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</si>
  <si>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</si>
  <si>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</si>
  <si>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</si>
  <si>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</si>
  <si>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</si>
  <si>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</si>
  <si>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</si>
  <si>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</si>
  <si>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</si>
  <si>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</si>
  <si>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</si>
  <si>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</si>
  <si>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</si>
  <si>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</si>
  <si>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</si>
  <si>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</si>
  <si>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</si>
  <si>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</si>
  <si>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</si>
  <si>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</si>
  <si>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</si>
  <si>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</si>
  <si>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</si>
  <si>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</si>
  <si>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</si>
  <si>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</si>
  <si>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</si>
  <si>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</si>
  <si>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</si>
  <si>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</si>
  <si>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</si>
  <si>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</si>
  <si>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</si>
  <si>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</si>
  <si>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</si>
  <si>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</si>
  <si>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</si>
  <si>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</si>
  <si>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</si>
  <si>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</si>
  <si>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</si>
  <si>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</si>
  <si>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</si>
  <si>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</si>
  <si>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</si>
  <si>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</si>
  <si>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</si>
  <si>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</si>
  <si>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</si>
  <si>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</si>
  <si>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</si>
  <si>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</si>
  <si>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</si>
  <si>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</si>
  <si>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</si>
  <si>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</si>
  <si>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</si>
  <si>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</si>
  <si>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</si>
  <si>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</si>
  <si>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</si>
  <si>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</si>
  <si>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</si>
  <si>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</si>
  <si>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</si>
  <si>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</si>
  <si>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</si>
  <si>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</si>
  <si>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</si>
  <si>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</si>
  <si>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</si>
  <si>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</si>
  <si>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</si>
  <si>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</si>
  <si>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</si>
  <si>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</si>
  <si>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</si>
  <si>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</si>
  <si>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</si>
  <si>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</si>
  <si>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</si>
  <si>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</si>
  <si>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</si>
  <si>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</si>
  <si>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</si>
  <si>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</si>
  <si>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</si>
  <si>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</si>
  <si>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</si>
  <si>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</si>
  <si>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</si>
  <si>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</si>
  <si>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</si>
  <si>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</si>
  <si>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</si>
  <si>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</si>
  <si>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</si>
  <si>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</si>
  <si>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</si>
  <si>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</si>
  <si>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</si>
  <si>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</si>
  <si>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</si>
  <si>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</si>
  <si>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</si>
  <si>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</si>
  <si>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</si>
  <si>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</si>
  <si>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</si>
  <si>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</si>
  <si>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</si>
  <si>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</si>
  <si>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</si>
  <si>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</si>
  <si>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</si>
  <si>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</si>
  <si>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</si>
  <si>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</si>
  <si>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</si>
  <si>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</si>
  <si>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</si>
  <si>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</si>
  <si>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</si>
  <si>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</si>
  <si>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</si>
  <si>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</si>
  <si>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</si>
  <si>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</si>
  <si>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</si>
  <si>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</si>
  <si>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</si>
  <si>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</si>
  <si>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</si>
  <si>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</si>
  <si>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</si>
  <si>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</si>
  <si>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</si>
  <si>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</si>
  <si>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</si>
  <si>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</si>
  <si>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</si>
  <si>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</si>
  <si>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</si>
  <si>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</si>
  <si>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</si>
  <si>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</si>
  <si>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</si>
  <si>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</si>
  <si>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</si>
  <si>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</si>
  <si>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</si>
  <si>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</si>
  <si>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</si>
  <si>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</si>
  <si>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</si>
  <si>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</si>
  <si>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</si>
  <si>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</si>
  <si>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</si>
  <si>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</si>
  <si>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</si>
  <si>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</si>
  <si>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</si>
  <si>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</si>
  <si>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</si>
  <si>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</si>
  <si>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</si>
  <si>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</si>
  <si>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</si>
  <si>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</si>
  <si>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</si>
  <si>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</si>
  <si>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</si>
  <si>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</si>
  <si>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</si>
  <si>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</si>
  <si>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</si>
  <si>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</si>
  <si>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</si>
  <si>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</si>
  <si>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</si>
  <si>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</si>
  <si>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</si>
  <si>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</si>
  <si>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</si>
  <si>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</si>
  <si>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</si>
  <si>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</si>
  <si>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</si>
  <si>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</si>
  <si>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</si>
  <si>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</si>
  <si>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</si>
  <si>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</si>
  <si>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</si>
  <si>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</si>
  <si>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</si>
  <si>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</si>
  <si>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</si>
  <si>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</si>
  <si>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</si>
  <si>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</si>
  <si>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</si>
  <si>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</si>
  <si>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</si>
  <si>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</si>
  <si>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</si>
  <si>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</si>
  <si>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</si>
  <si>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</si>
  <si>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</si>
  <si>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</si>
  <si>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</si>
  <si>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</si>
  <si>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</si>
  <si>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</si>
  <si>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</si>
  <si>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</si>
  <si>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</si>
  <si>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</si>
  <si>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</si>
  <si>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</si>
  <si>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</si>
  <si>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</si>
  <si>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</si>
  <si>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</si>
  <si>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</si>
  <si>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</si>
  <si>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</si>
  <si>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</si>
  <si>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</si>
  <si>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</si>
  <si>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</si>
  <si>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</si>
  <si>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</si>
  <si>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</si>
  <si>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</si>
  <si>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</si>
  <si>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</si>
  <si>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</si>
  <si>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</si>
  <si>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</si>
  <si>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</si>
  <si>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</si>
  <si>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</si>
  <si>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</si>
  <si>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</si>
  <si>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</si>
  <si>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</si>
  <si>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</si>
  <si>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</si>
  <si>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</si>
  <si>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</si>
  <si>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</si>
  <si>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</si>
  <si>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</si>
  <si>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</si>
  <si>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</si>
  <si>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</si>
  <si>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</si>
  <si>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</si>
  <si>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</si>
  <si>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</si>
  <si>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</si>
  <si>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</si>
  <si>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</si>
  <si>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</si>
  <si>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</si>
  <si>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</si>
  <si>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</si>
  <si>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</si>
  <si>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</si>
  <si>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</si>
  <si>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</si>
  <si>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</si>
  <si>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</si>
  <si>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</si>
  <si>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</si>
  <si>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</si>
  <si>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</si>
  <si>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</si>
  <si>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</si>
  <si>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</si>
  <si>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</si>
  <si>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</si>
  <si>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</si>
  <si>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</si>
  <si>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</si>
  <si>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</si>
  <si>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</si>
  <si>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</si>
  <si>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</si>
  <si>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</si>
  <si>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</si>
  <si>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</si>
  <si>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</si>
  <si>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</si>
  <si>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</si>
  <si>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</si>
  <si>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</si>
  <si>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</si>
  <si>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</si>
  <si>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</si>
  <si>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</si>
  <si>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</si>
  <si>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</si>
  <si>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</si>
  <si>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</si>
  <si>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</si>
  <si>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</si>
  <si>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</si>
  <si>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</si>
  <si>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</si>
  <si>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</si>
  <si>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</si>
  <si>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</si>
  <si>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</si>
  <si>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</si>
  <si>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</si>
  <si>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</si>
  <si>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</si>
  <si>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</si>
  <si>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</si>
  <si>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</si>
  <si>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</si>
  <si>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</si>
  <si>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</si>
  <si>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</si>
  <si>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</si>
  <si>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</si>
  <si>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</si>
  <si>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</si>
  <si>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</si>
  <si>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</si>
  <si>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</si>
  <si>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</si>
  <si>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</si>
  <si>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</si>
  <si>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</si>
  <si>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</si>
  <si>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</si>
  <si>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</si>
  <si>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</si>
  <si>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</si>
  <si>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</si>
  <si>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</si>
  <si>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</si>
  <si>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</si>
  <si>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</si>
  <si>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</si>
  <si>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</si>
  <si>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</si>
  <si>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</si>
  <si>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</si>
  <si>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</si>
  <si>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</si>
  <si>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</si>
  <si>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</si>
  <si>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</si>
  <si>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</si>
  <si>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</si>
  <si>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</si>
  <si>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</si>
  <si>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</si>
  <si>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</si>
  <si>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</si>
  <si>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</si>
  <si>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</si>
  <si>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</si>
  <si>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</si>
  <si>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</si>
  <si>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</si>
  <si>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</si>
  <si>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</si>
  <si>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</si>
  <si>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</si>
  <si>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</si>
  <si>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</si>
  <si>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</si>
  <si>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</si>
  <si>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</si>
  <si>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</si>
  <si>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</si>
  <si>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</si>
  <si>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</si>
  <si>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</si>
  <si>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</si>
  <si>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</si>
  <si>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</si>
  <si>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</si>
  <si>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</si>
  <si>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</si>
  <si>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</si>
  <si>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</si>
  <si>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</si>
  <si>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</si>
  <si>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</si>
  <si>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</si>
  <si>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</si>
  <si>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</si>
  <si>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</si>
  <si>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</si>
  <si>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</si>
  <si>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</si>
  <si>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</si>
  <si>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</si>
  <si>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</si>
  <si>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</si>
  <si>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</si>
  <si>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</si>
  <si>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</si>
  <si>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</si>
  <si>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</si>
  <si>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</si>
  <si>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</si>
  <si>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</si>
  <si>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</si>
  <si>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</si>
  <si>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</si>
  <si>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</si>
  <si>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</si>
  <si>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</si>
  <si>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</si>
  <si>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</si>
  <si>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</si>
  <si>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</si>
  <si>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</si>
  <si>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</si>
  <si>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</si>
  <si>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</si>
  <si>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</si>
  <si>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</si>
  <si>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</si>
  <si>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</si>
  <si>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</si>
  <si>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</si>
  <si>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</si>
  <si>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</si>
  <si>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</si>
  <si>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</si>
  <si>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</si>
  <si>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</si>
  <si>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</si>
  <si>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</si>
  <si>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</si>
  <si>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</si>
  <si>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</si>
  <si>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</si>
  <si>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</si>
  <si>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</si>
  <si>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</si>
  <si>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</si>
  <si>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</si>
  <si>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</si>
  <si>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</si>
  <si>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</si>
  <si>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</si>
  <si>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</si>
  <si>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</si>
  <si>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</si>
  <si>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</si>
  <si>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</si>
  <si>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</si>
  <si>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</si>
  <si>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</si>
  <si>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</si>
  <si>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</si>
  <si>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</si>
  <si>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</si>
  <si>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</si>
  <si>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</si>
  <si>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</si>
  <si>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</si>
  <si>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</si>
  <si>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</si>
  <si>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</si>
  <si>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</si>
  <si>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</si>
  <si>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</si>
  <si>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</si>
  <si>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</si>
  <si>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</si>
  <si>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</si>
  <si>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</si>
  <si>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</si>
  <si>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</si>
  <si>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</si>
  <si>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</si>
  <si>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</si>
  <si>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</si>
  <si>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</si>
  <si>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</si>
  <si>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</si>
  <si>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</si>
  <si>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</si>
  <si>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</si>
  <si>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</si>
  <si>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</si>
  <si>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</si>
  <si>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</si>
  <si>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</si>
  <si>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</si>
  <si>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</si>
  <si>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</si>
  <si>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</si>
  <si>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</si>
  <si>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</si>
  <si>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</si>
  <si>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</si>
  <si>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</si>
  <si>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</si>
  <si>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</si>
  <si>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</si>
  <si>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</si>
  <si>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</si>
  <si>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</si>
  <si>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</si>
  <si>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</si>
  <si>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</si>
  <si>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</si>
  <si>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</si>
  <si>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</si>
  <si>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</si>
  <si>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</si>
  <si>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</si>
  <si>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</si>
  <si>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</si>
  <si>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</si>
  <si>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</si>
  <si>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</si>
  <si>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</si>
  <si>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</si>
  <si>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</si>
  <si>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</si>
  <si>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</si>
  <si>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</si>
  <si>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</si>
  <si>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</si>
  <si>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</si>
  <si>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</si>
  <si>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</si>
  <si>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</si>
  <si>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</si>
  <si>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</si>
  <si>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</si>
  <si>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</si>
  <si>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</si>
  <si>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</si>
  <si>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</si>
  <si>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</si>
  <si>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</si>
  <si>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</si>
  <si>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</si>
  <si>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</si>
  <si>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</si>
  <si>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</si>
  <si>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</si>
  <si>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</si>
  <si>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</si>
  <si>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</si>
  <si>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</si>
  <si>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</si>
  <si>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</si>
  <si>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</si>
  <si>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</si>
  <si>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</si>
  <si>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</si>
  <si>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</si>
  <si>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</si>
  <si>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</si>
  <si>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</si>
  <si>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</si>
  <si>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</si>
  <si>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</si>
  <si>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</si>
  <si>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</si>
  <si>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</si>
  <si>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</si>
  <si>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</si>
  <si>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</si>
  <si>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</si>
  <si>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</si>
  <si>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</si>
  <si>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</si>
  <si>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</si>
  <si>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</si>
  <si>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</si>
  <si>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</si>
  <si>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</si>
  <si>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</si>
  <si>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</si>
  <si>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</si>
  <si>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</si>
  <si>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</si>
  <si>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</si>
  <si>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</si>
  <si>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</si>
  <si>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</si>
  <si>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</si>
  <si>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</si>
  <si>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</si>
  <si>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</si>
  <si>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</si>
  <si>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</si>
  <si>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</si>
  <si>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</si>
  <si>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</si>
  <si>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</si>
  <si>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</si>
  <si>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</si>
  <si>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</si>
  <si>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</si>
  <si>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</si>
  <si>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</si>
  <si>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</si>
  <si>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</si>
  <si>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</si>
  <si>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</si>
  <si>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</si>
  <si>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</si>
  <si>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</si>
  <si>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</si>
  <si>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</si>
  <si>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</si>
  <si>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</si>
  <si>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</si>
  <si>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</si>
  <si>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</si>
  <si>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</si>
  <si>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</si>
  <si>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</si>
  <si>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</si>
  <si>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</si>
  <si>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</si>
  <si>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</si>
  <si>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</si>
  <si>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</si>
  <si>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</si>
  <si>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</si>
  <si>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</si>
  <si>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</si>
  <si>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</si>
  <si>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</si>
  <si>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</si>
  <si>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</si>
  <si>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</si>
  <si>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</si>
  <si>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</si>
  <si>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</si>
  <si>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</si>
  <si>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</si>
  <si>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</si>
  <si>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</si>
  <si>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</si>
  <si>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</si>
  <si>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</si>
  <si>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</si>
  <si>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</si>
  <si>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</si>
  <si>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</si>
  <si>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</si>
  <si>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</si>
  <si>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</si>
  <si>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</si>
  <si>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</si>
  <si>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</si>
  <si>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</si>
  <si>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</si>
  <si>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</si>
  <si>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</si>
  <si>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</si>
  <si>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</si>
  <si>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</si>
  <si>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</si>
  <si>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</si>
  <si>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</si>
  <si>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</si>
  <si>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</si>
  <si>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</si>
  <si>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</si>
  <si>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</si>
  <si>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</si>
  <si>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</si>
  <si>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</si>
  <si>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</si>
  <si>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</si>
  <si>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</si>
  <si>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</si>
  <si>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</si>
  <si>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</si>
  <si>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</si>
  <si>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</si>
  <si>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</si>
  <si>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</si>
  <si>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</si>
  <si>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</si>
  <si>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</si>
  <si>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</si>
  <si>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</si>
  <si>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</si>
  <si>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</si>
  <si>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</si>
  <si>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</si>
  <si>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</si>
  <si>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</si>
  <si>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</si>
  <si>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</si>
  <si>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</si>
  <si>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</si>
  <si>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</si>
  <si>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</si>
  <si>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</si>
  <si>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</si>
  <si>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</si>
  <si>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</si>
  <si>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</si>
  <si>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</si>
  <si>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</si>
  <si>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</si>
  <si>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</si>
  <si>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</si>
  <si>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</si>
  <si>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</si>
  <si>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</si>
  <si>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</si>
  <si>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</si>
  <si>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</si>
  <si>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</si>
  <si>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</si>
  <si>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</si>
  <si>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</si>
  <si>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</si>
  <si>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</si>
  <si>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</si>
  <si>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</si>
  <si>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</si>
  <si>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</si>
  <si>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</si>
  <si>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</si>
  <si>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</si>
  <si>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</si>
  <si>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</si>
  <si>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</si>
  <si>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</si>
  <si>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</si>
  <si>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</si>
  <si>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</si>
  <si>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</si>
  <si>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</si>
  <si>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</si>
  <si>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</si>
  <si>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</si>
  <si>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</si>
  <si>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</si>
  <si>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</si>
  <si>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</si>
  <si>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</si>
  <si>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</si>
  <si>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</si>
  <si>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</si>
  <si>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</si>
  <si>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</si>
  <si>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</si>
  <si>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</si>
  <si>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</si>
  <si>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</si>
  <si>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</si>
  <si>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</si>
  <si>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</si>
  <si>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</si>
  <si>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</si>
  <si>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</si>
  <si>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</si>
  <si>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</si>
  <si>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</si>
  <si>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</si>
  <si>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</si>
  <si>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</si>
  <si>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</si>
  <si>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</si>
  <si>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</si>
  <si>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</si>
  <si>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</si>
  <si>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</si>
  <si>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</si>
  <si>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</si>
  <si>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</si>
  <si>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</si>
  <si>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</si>
  <si>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</si>
  <si>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</si>
  <si>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</si>
  <si>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</si>
  <si>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</si>
  <si>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</si>
  <si>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</si>
  <si>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</si>
  <si>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</si>
  <si>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</si>
  <si>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</si>
  <si>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</si>
  <si>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</si>
  <si>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</si>
  <si>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</si>
  <si>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</si>
  <si>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</si>
  <si>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</si>
  <si>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</si>
  <si>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</si>
  <si>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</si>
  <si>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</si>
  <si>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</si>
  <si>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</si>
  <si>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</si>
  <si>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</si>
  <si>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</si>
  <si>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</si>
  <si>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</si>
  <si>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</si>
  <si>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</si>
  <si>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</si>
  <si>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</si>
  <si>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</si>
  <si>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</si>
  <si>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</si>
  <si>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</si>
  <si>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</si>
  <si>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</si>
  <si>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</si>
  <si>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</si>
  <si>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</si>
  <si>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</si>
  <si>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</si>
  <si>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</si>
  <si>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</si>
  <si>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</si>
  <si>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</si>
  <si>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</si>
  <si>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</si>
  <si>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</si>
  <si>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</si>
  <si>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</si>
  <si>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</si>
  <si>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</si>
  <si>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</si>
  <si>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</si>
  <si>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</si>
  <si>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</si>
  <si>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</si>
  <si>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</si>
  <si>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</si>
  <si>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</si>
  <si>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</si>
  <si>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</si>
  <si>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</si>
  <si>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</si>
  <si>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</si>
  <si>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</si>
  <si>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</si>
  <si>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</si>
  <si>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</si>
  <si>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</si>
  <si>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</si>
  <si>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</si>
  <si>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</si>
  <si>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</si>
  <si>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</si>
  <si>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</si>
  <si>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</si>
  <si>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</si>
  <si>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</si>
  <si>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</si>
  <si>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</si>
  <si>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</si>
  <si>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</si>
  <si>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</si>
  <si>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</si>
  <si>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</si>
  <si>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</si>
  <si>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</si>
  <si>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</si>
  <si>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</si>
  <si>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</si>
  <si>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</si>
  <si>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</si>
  <si>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</si>
  <si>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</si>
  <si>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</si>
  <si>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</si>
  <si>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</si>
  <si>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</si>
  <si>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</si>
  <si>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</si>
  <si>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</si>
  <si>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</si>
  <si>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</si>
  <si>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</si>
  <si>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</si>
  <si>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</si>
  <si>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</si>
  <si>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</si>
  <si>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</si>
  <si>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</si>
  <si>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</si>
  <si>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</si>
  <si>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</si>
  <si>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</si>
  <si>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</si>
  <si>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</si>
  <si>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</si>
  <si>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</si>
  <si>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</si>
  <si>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</si>
  <si>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</si>
  <si>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</si>
  <si>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</si>
  <si>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</si>
  <si>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</si>
  <si>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</si>
  <si>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</si>
  <si>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</si>
  <si>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</si>
  <si>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</si>
  <si>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</si>
  <si>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</si>
  <si>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</si>
  <si>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</si>
  <si>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</si>
  <si>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</si>
  <si>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</si>
  <si>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</si>
  <si>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</si>
  <si>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</si>
  <si>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</si>
  <si>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</si>
  <si>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</si>
  <si>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</si>
  <si>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</si>
  <si>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</si>
  <si>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</si>
  <si>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</si>
  <si>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</si>
  <si>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</si>
  <si>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</si>
  <si>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</si>
  <si>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</si>
  <si>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</si>
  <si>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</si>
  <si>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</si>
  <si>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</si>
  <si>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</si>
  <si>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</si>
  <si>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</si>
  <si>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</si>
  <si>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</si>
  <si>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</si>
  <si>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</si>
  <si>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</si>
  <si>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</si>
  <si>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</si>
  <si>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</si>
  <si>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</si>
  <si>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</si>
  <si>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</si>
  <si>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</si>
  <si>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</si>
  <si>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</si>
  <si>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</si>
  <si>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</si>
  <si>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</si>
  <si>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</si>
  <si>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</si>
  <si>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</si>
  <si>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</si>
  <si>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</si>
  <si>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</si>
  <si>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</si>
  <si>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</si>
  <si>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</si>
  <si>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</si>
  <si>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</si>
  <si>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</si>
  <si>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</si>
  <si>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</si>
  <si>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</si>
  <si>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</si>
  <si>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</si>
  <si>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</si>
  <si>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</si>
  <si>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</si>
  <si>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</si>
  <si>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</si>
  <si>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</si>
  <si>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</si>
  <si>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</si>
  <si>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</si>
  <si>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</si>
  <si>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</si>
  <si>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</si>
  <si>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</si>
  <si>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</si>
  <si>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</si>
  <si>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</si>
  <si>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</si>
  <si>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</si>
  <si>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</si>
  <si>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</si>
  <si>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</si>
  <si>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</si>
  <si>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</si>
  <si>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</si>
  <si>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</si>
  <si>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</si>
  <si>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</si>
  <si>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</si>
  <si>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</si>
  <si>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</si>
  <si>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</si>
  <si>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</si>
  <si>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</si>
  <si>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</si>
  <si>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</si>
  <si>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</si>
  <si>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</si>
  <si>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</si>
  <si>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</si>
  <si>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</si>
  <si>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</si>
  <si>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</si>
  <si>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</si>
  <si>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</si>
  <si>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</si>
  <si>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</si>
  <si>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</si>
  <si>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</si>
  <si>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</si>
  <si>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</si>
  <si>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</si>
  <si>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</si>
  <si>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</si>
  <si>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</si>
  <si>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</si>
  <si>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</si>
  <si>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</si>
  <si>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</si>
  <si>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</si>
  <si>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</si>
  <si>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</si>
  <si>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</si>
  <si>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</si>
  <si>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</si>
  <si>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</si>
  <si>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</si>
  <si>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</si>
  <si>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</si>
  <si>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</si>
  <si>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</si>
  <si>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</si>
  <si>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</si>
  <si>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</si>
  <si>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</si>
  <si>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</si>
  <si>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</si>
  <si>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</si>
  <si>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</si>
  <si>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</si>
  <si>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</si>
  <si>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</si>
  <si>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</si>
  <si>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</si>
  <si>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</si>
  <si>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</si>
  <si>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</si>
  <si>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</si>
  <si>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</si>
  <si>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</si>
  <si>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</si>
  <si>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</si>
  <si>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</si>
  <si>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</si>
  <si>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</si>
  <si>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</si>
  <si>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</si>
  <si>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</si>
  <si>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</si>
  <si>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</si>
  <si>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</si>
  <si>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</si>
  <si>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</si>
  <si>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</si>
  <si>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</si>
  <si>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</si>
  <si>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</si>
  <si>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</si>
  <si>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</si>
  <si>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</si>
  <si>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</si>
  <si>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</si>
  <si>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</si>
  <si>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</si>
  <si>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</si>
  <si>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</si>
  <si>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</si>
  <si>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</si>
  <si>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</si>
  <si>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</si>
  <si>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</si>
  <si>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</si>
  <si>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</si>
  <si>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</si>
  <si>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</si>
  <si>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</si>
  <si>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</si>
  <si>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</si>
  <si>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</si>
  <si>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</si>
  <si>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</si>
  <si>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</si>
  <si>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</si>
  <si>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</si>
  <si>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</si>
  <si>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</si>
  <si>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</si>
  <si>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</si>
  <si>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</si>
  <si>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</si>
  <si>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</si>
  <si>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</si>
  <si>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</si>
  <si>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</si>
  <si>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</si>
  <si>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</si>
  <si>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</si>
  <si>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</si>
  <si>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</si>
  <si>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</si>
  <si>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</si>
  <si>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</si>
  <si>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</si>
  <si>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</si>
  <si>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</si>
  <si>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</si>
  <si>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</si>
  <si>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</si>
  <si>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</si>
  <si>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</si>
  <si>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</si>
  <si>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</si>
  <si>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</si>
  <si>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</si>
  <si>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</si>
  <si>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</si>
  <si>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</si>
  <si>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</si>
  <si>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</si>
  <si>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</si>
  <si>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</si>
  <si>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</si>
  <si>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</si>
  <si>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</si>
  <si>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</si>
  <si>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</si>
  <si>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</si>
  <si>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</si>
  <si>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</si>
  <si>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</si>
  <si>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</si>
  <si>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</si>
  <si>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</si>
  <si>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</si>
  <si>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</si>
  <si>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</si>
  <si>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</si>
  <si>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</si>
  <si>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</si>
  <si>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</si>
  <si>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</si>
  <si>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</si>
  <si>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</si>
  <si>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</si>
  <si>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</si>
  <si>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</si>
  <si>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</si>
  <si>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</si>
  <si>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</si>
  <si>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</si>
  <si>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</si>
  <si>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</si>
  <si>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</si>
  <si>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</si>
  <si>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</si>
  <si>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</si>
  <si>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</si>
  <si>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</si>
  <si>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</si>
  <si>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</si>
  <si>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</si>
  <si>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</si>
  <si>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</si>
  <si>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</si>
  <si>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</si>
  <si>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</si>
  <si>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</si>
  <si>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</si>
  <si>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</si>
  <si>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</si>
  <si>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</si>
  <si>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</si>
  <si>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</si>
  <si>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</si>
  <si>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</si>
  <si>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</si>
  <si>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</si>
  <si>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</si>
  <si>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</si>
  <si>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</si>
  <si>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</si>
  <si>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</si>
  <si>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</si>
  <si>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</si>
  <si>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</si>
  <si>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</si>
  <si>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</si>
  <si>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</si>
  <si>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</si>
  <si>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</si>
  <si>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</si>
  <si>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</si>
  <si>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</si>
  <si>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</si>
  <si>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</si>
  <si>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</si>
  <si>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</si>
  <si>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</si>
  <si>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</si>
  <si>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</si>
  <si>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</si>
  <si>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</si>
  <si>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</si>
  <si>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</si>
  <si>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</si>
  <si>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</si>
  <si>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</si>
  <si>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</si>
  <si>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</si>
  <si>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</si>
  <si>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</si>
  <si>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</si>
  <si>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</si>
  <si>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</si>
  <si>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</si>
  <si>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</si>
  <si>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</si>
  <si>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</si>
  <si>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</si>
  <si>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</si>
  <si>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</si>
  <si>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</si>
  <si>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</si>
  <si>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</si>
  <si>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</si>
  <si>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</si>
  <si>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</si>
  <si>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</si>
  <si>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</si>
  <si>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</si>
  <si>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</si>
  <si>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</si>
  <si>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</si>
  <si>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</si>
  <si>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</si>
  <si>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</si>
  <si>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</si>
  <si>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</si>
  <si>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</si>
  <si>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</si>
  <si>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</si>
  <si>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</si>
  <si>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</si>
  <si>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</si>
  <si>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</si>
  <si>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</si>
  <si>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</si>
  <si>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</si>
  <si>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</si>
  <si>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</si>
  <si>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</si>
  <si>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</si>
  <si>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</si>
  <si>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</si>
  <si>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</si>
  <si>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</si>
  <si>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</si>
  <si>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</si>
  <si>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</si>
  <si>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</si>
  <si>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</si>
  <si>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</si>
  <si>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</si>
  <si>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</si>
  <si>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</si>
  <si>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</si>
  <si>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</si>
  <si>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</si>
  <si>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</si>
  <si>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</si>
  <si>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</si>
  <si>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</si>
  <si>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</si>
  <si>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</si>
  <si>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</si>
  <si>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</si>
  <si>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</si>
  <si>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</si>
  <si>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</si>
  <si>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</si>
  <si>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</si>
  <si>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</si>
  <si>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</si>
  <si>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</si>
  <si>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</si>
  <si>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</si>
  <si>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</si>
  <si>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</si>
  <si>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</si>
  <si>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</si>
  <si>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</si>
  <si>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</si>
  <si>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</si>
  <si>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</si>
  <si>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</si>
  <si>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</si>
  <si>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</si>
  <si>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</si>
  <si>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</si>
  <si>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</si>
  <si>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</si>
  <si>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</si>
  <si>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</si>
  <si>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</si>
  <si>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</si>
  <si>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</si>
  <si>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</si>
  <si>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</si>
  <si>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</si>
  <si>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</si>
  <si>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</si>
  <si>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</si>
  <si>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</si>
  <si>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</si>
  <si>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</si>
  <si>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</si>
  <si>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</si>
  <si>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</si>
  <si>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</si>
  <si>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</si>
  <si>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</si>
  <si>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</si>
  <si>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</si>
  <si>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</si>
  <si>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</si>
  <si>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</si>
  <si>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</si>
  <si>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</si>
  <si>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</si>
  <si>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</si>
  <si>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</si>
  <si>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</si>
  <si>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</si>
  <si>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</si>
  <si>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</si>
  <si>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</si>
  <si>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</si>
  <si>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</si>
  <si>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</si>
  <si>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</si>
  <si>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</si>
  <si>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</si>
  <si>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</si>
  <si>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</si>
  <si>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</si>
  <si>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</si>
  <si>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</si>
  <si>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</si>
  <si>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</si>
  <si>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</si>
  <si>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</si>
  <si>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</si>
  <si>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</si>
  <si>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</si>
  <si>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</si>
  <si>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</si>
  <si>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</si>
  <si>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</si>
  <si>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</si>
  <si>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</si>
  <si>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</si>
  <si>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</si>
  <si>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</si>
  <si>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</si>
  <si>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</si>
  <si>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</si>
  <si>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</si>
  <si>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</si>
  <si>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</si>
  <si>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</si>
  <si>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</si>
  <si>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</si>
  <si>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</si>
  <si>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</si>
  <si>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</si>
  <si>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</si>
  <si>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</si>
  <si>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</si>
  <si>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</si>
  <si>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</si>
  <si>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</si>
  <si>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</si>
  <si>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</si>
  <si>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</si>
  <si>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</si>
  <si>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</si>
  <si>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</si>
  <si>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</si>
  <si>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</si>
  <si>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</si>
  <si>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</si>
  <si>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</si>
  <si>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</si>
  <si>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</si>
  <si>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</si>
  <si>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</si>
  <si>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</si>
  <si>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</si>
  <si>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</si>
  <si>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</si>
  <si>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</si>
  <si>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</si>
  <si>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</si>
  <si>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</si>
  <si>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</si>
  <si>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</si>
  <si>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</si>
  <si>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</si>
  <si>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</si>
  <si>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</si>
  <si>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</si>
  <si>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</si>
  <si>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</si>
  <si>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</si>
  <si>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</si>
  <si>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</si>
  <si>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</si>
  <si>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</si>
  <si>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</si>
  <si>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</si>
  <si>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</si>
  <si>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</si>
  <si>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</si>
  <si>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</si>
  <si>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</si>
  <si>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</si>
  <si>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</si>
  <si>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</si>
  <si>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</si>
  <si>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</si>
  <si>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</si>
  <si>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</si>
  <si>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</si>
  <si>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</si>
  <si>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</si>
  <si>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</si>
  <si>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</si>
  <si>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</si>
  <si>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</si>
  <si>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</si>
  <si>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</si>
  <si>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</si>
  <si>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</si>
  <si>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</si>
  <si>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</si>
  <si>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</si>
  <si>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</si>
  <si>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</si>
  <si>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</si>
  <si>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</si>
  <si>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</si>
  <si>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</si>
  <si>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</si>
  <si>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</si>
  <si>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</si>
  <si>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</si>
  <si>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</si>
  <si>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</si>
  <si>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</si>
  <si>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</si>
  <si>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</si>
  <si>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</si>
  <si>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</si>
  <si>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</si>
  <si>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</si>
  <si>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</si>
  <si>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</si>
  <si>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</si>
  <si>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</si>
  <si>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</si>
  <si>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</si>
  <si>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</si>
  <si>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</si>
  <si>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</si>
  <si>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</si>
  <si>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</si>
  <si>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</si>
  <si>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</si>
  <si>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</si>
  <si>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</si>
  <si>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</si>
  <si>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</si>
  <si>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</si>
  <si>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</si>
  <si>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</si>
  <si>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</si>
  <si>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</si>
  <si>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</si>
  <si>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</si>
  <si>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</si>
  <si>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</si>
  <si>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</si>
  <si>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</si>
  <si>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</si>
  <si>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</si>
  <si>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</si>
  <si>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</si>
  <si>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</si>
  <si>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</si>
  <si>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</si>
  <si>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</si>
  <si>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</si>
  <si>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</si>
  <si>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</si>
  <si>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</si>
  <si>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</si>
  <si>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</si>
  <si>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</si>
  <si>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</si>
  <si>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</si>
  <si>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</si>
  <si>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</si>
  <si>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</si>
  <si>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</si>
  <si>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</si>
  <si>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</si>
  <si>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</si>
  <si>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</si>
  <si>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</si>
  <si>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</si>
  <si>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</si>
  <si>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</si>
  <si>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</si>
  <si>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</si>
  <si>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</si>
  <si>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</si>
  <si>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</si>
  <si>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</si>
  <si>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</si>
  <si>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</si>
  <si>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</si>
  <si>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</si>
  <si>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</si>
  <si>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</si>
  <si>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</si>
  <si>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</si>
  <si>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</si>
  <si>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</si>
  <si>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</si>
  <si>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</si>
  <si>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</si>
  <si>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</si>
  <si>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</si>
  <si>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</si>
  <si>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</si>
  <si>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</si>
  <si>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</si>
  <si>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</si>
  <si>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</si>
  <si>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</si>
  <si>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</si>
  <si>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</si>
  <si>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</si>
  <si>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</si>
  <si>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</si>
  <si>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</si>
  <si>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</si>
  <si>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</si>
  <si>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</si>
  <si>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</si>
  <si>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</si>
  <si>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</si>
  <si>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</si>
  <si>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</si>
  <si>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</si>
  <si>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</si>
  <si>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</si>
  <si>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</si>
  <si>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</si>
  <si>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</si>
  <si>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</si>
  <si>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</si>
  <si>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</si>
  <si>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</si>
  <si>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</si>
  <si>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</si>
  <si>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</si>
  <si>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</si>
  <si>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</si>
  <si>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</si>
  <si>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</si>
  <si>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</si>
  <si>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</si>
  <si>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</si>
  <si>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</si>
  <si>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</si>
  <si>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</si>
  <si>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</si>
  <si>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</si>
  <si>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</si>
  <si>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</si>
  <si>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</si>
  <si>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</si>
  <si>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</si>
  <si>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</si>
  <si>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</si>
  <si>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</si>
  <si>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</si>
  <si>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</si>
  <si>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</si>
  <si>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</si>
  <si>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</si>
  <si>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</si>
  <si>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</si>
  <si>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</si>
  <si>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</si>
  <si>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</si>
  <si>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</si>
  <si>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</si>
  <si>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</si>
  <si>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</si>
  <si>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</si>
  <si>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</si>
  <si>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</si>
  <si>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</si>
  <si>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</si>
  <si>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</si>
  <si>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</si>
  <si>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</si>
  <si>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</si>
  <si>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</si>
  <si>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</si>
  <si>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</si>
  <si>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</si>
  <si>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</si>
  <si>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</si>
  <si>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</si>
  <si>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</si>
  <si>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</si>
  <si>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</si>
  <si>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</si>
  <si>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</si>
  <si>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</si>
  <si>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</si>
  <si>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</si>
  <si>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</si>
  <si>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</si>
  <si>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</si>
  <si>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</si>
  <si>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</si>
  <si>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</si>
  <si>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</si>
  <si>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</si>
  <si>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</si>
  <si>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</si>
  <si>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</si>
  <si>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</si>
  <si>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</si>
  <si>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</si>
  <si>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</si>
  <si>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</si>
  <si>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</si>
  <si>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</si>
  <si>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</si>
  <si>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</si>
  <si>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</si>
  <si>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</si>
  <si>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</si>
  <si>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</si>
  <si>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</si>
  <si>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</si>
  <si>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</si>
  <si>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</si>
  <si>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</si>
  <si>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</si>
  <si>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</si>
  <si>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</si>
  <si>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</si>
  <si>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</si>
  <si>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</si>
  <si>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</si>
  <si>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</si>
  <si>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</si>
  <si>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</si>
  <si>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</si>
  <si>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</si>
  <si>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</si>
  <si>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</si>
  <si>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</si>
  <si>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</si>
  <si>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</si>
  <si>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</si>
  <si>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</si>
  <si>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</si>
  <si>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</si>
  <si>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</si>
  <si>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</si>
  <si>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</si>
  <si>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</si>
  <si>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</si>
  <si>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</si>
  <si>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</si>
  <si>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</si>
  <si>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</si>
  <si>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</si>
  <si>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</si>
  <si>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</si>
  <si>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</si>
  <si>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</si>
  <si>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</si>
  <si>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</si>
  <si>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</si>
  <si>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</si>
  <si>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</si>
  <si>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</si>
  <si>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</si>
  <si>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</si>
  <si>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</si>
  <si>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</si>
  <si>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</si>
  <si>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</si>
  <si>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</si>
  <si>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</si>
  <si>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</si>
  <si>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</si>
  <si>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</si>
  <si>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</si>
  <si>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</si>
  <si>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</si>
  <si>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</si>
  <si>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</si>
  <si>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</si>
  <si>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</si>
  <si>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</si>
  <si>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</si>
  <si>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</si>
  <si>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</si>
  <si>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</si>
  <si>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</si>
  <si>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</si>
  <si>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</si>
  <si>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</si>
  <si>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</si>
  <si>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</si>
  <si>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</si>
  <si>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</si>
  <si>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</si>
  <si>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</si>
  <si>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</si>
  <si>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</si>
  <si>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</si>
  <si>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</si>
  <si>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</si>
  <si>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</si>
  <si>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</si>
  <si>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</si>
  <si>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</si>
  <si>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</si>
  <si>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</si>
  <si>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</si>
  <si>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</si>
  <si>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</si>
  <si>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</si>
  <si>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</si>
  <si>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</si>
  <si>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</si>
  <si>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</si>
  <si>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</si>
  <si>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</si>
  <si>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</si>
  <si>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</si>
  <si>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</si>
  <si>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</si>
  <si>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</si>
  <si>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</si>
  <si>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</si>
  <si>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</si>
  <si>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</si>
  <si>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</si>
  <si>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</si>
  <si>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</si>
  <si>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</si>
  <si>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</si>
  <si>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</si>
  <si>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</si>
  <si>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</si>
  <si>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</si>
  <si>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</si>
  <si>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</si>
  <si>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</si>
  <si>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</si>
  <si>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</si>
  <si>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</si>
  <si>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</si>
  <si>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</si>
  <si>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</si>
  <si>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</si>
  <si>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</si>
  <si>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</si>
  <si>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</si>
  <si>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</si>
  <si>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</si>
  <si>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</si>
  <si>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</si>
  <si>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</si>
  <si>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</si>
  <si>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</si>
  <si>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</si>
  <si>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</si>
  <si>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</si>
  <si>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</si>
  <si>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</si>
  <si>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</si>
  <si>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</si>
  <si>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</si>
  <si>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</si>
  <si>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</si>
  <si>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</si>
  <si>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</si>
  <si>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</si>
  <si>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</si>
  <si>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</si>
  <si>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</si>
  <si>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</si>
  <si>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</si>
  <si>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</si>
  <si>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</si>
  <si>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</si>
  <si>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</si>
  <si>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</si>
  <si>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</si>
  <si>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</si>
  <si>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</si>
  <si>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</si>
  <si>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</si>
  <si>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</si>
  <si>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</si>
  <si>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</si>
  <si>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</si>
  <si>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</si>
  <si>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</si>
  <si>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</si>
  <si>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</si>
  <si>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</si>
  <si>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</si>
  <si>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</si>
  <si>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</si>
  <si>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</si>
  <si>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</si>
  <si>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</si>
  <si>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</si>
  <si>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</si>
  <si>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</si>
  <si>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</si>
  <si>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</si>
  <si>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</si>
  <si>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</si>
  <si>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</si>
  <si>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</si>
  <si>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</si>
  <si>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</si>
  <si>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</si>
  <si>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</si>
  <si>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</si>
  <si>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</si>
  <si>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</si>
  <si>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</si>
  <si>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</si>
  <si>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</si>
  <si>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</si>
  <si>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</si>
  <si>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</si>
  <si>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</si>
  <si>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</si>
  <si>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</si>
  <si>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</si>
  <si>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</si>
  <si>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</si>
  <si>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</si>
  <si>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</si>
  <si>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</si>
  <si>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</si>
  <si>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</si>
  <si>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</si>
  <si>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</si>
  <si>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</si>
  <si>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</si>
  <si>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</si>
  <si>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</si>
  <si>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</si>
  <si>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</si>
  <si>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</si>
  <si>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</si>
  <si>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</si>
  <si>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</si>
  <si>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</si>
  <si>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</si>
  <si>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</si>
  <si>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</si>
  <si>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</si>
  <si>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</si>
  <si>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</si>
  <si>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</si>
  <si>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</si>
  <si>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</si>
  <si>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</si>
  <si>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</si>
  <si>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</si>
  <si>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</si>
  <si>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</si>
  <si>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</si>
  <si>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</si>
  <si>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</si>
  <si>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</si>
  <si>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</si>
  <si>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</si>
  <si>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</si>
  <si>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</si>
  <si>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</si>
  <si>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</si>
  <si>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</si>
  <si>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</si>
  <si>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</si>
  <si>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</si>
  <si>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</si>
  <si>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</si>
  <si>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</si>
  <si>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</si>
  <si>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</si>
  <si>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</si>
  <si>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</si>
  <si>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</si>
  <si>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</si>
  <si>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</si>
  <si>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</si>
  <si>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</si>
  <si>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</si>
  <si>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</si>
  <si>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</si>
  <si>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</si>
  <si>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</si>
  <si>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</si>
  <si>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</si>
  <si>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</si>
  <si>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</si>
  <si>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</si>
  <si>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</si>
  <si>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</si>
  <si>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</si>
  <si>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</si>
  <si>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</si>
  <si>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</si>
  <si>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</si>
  <si>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</si>
  <si>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</si>
  <si>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</si>
  <si>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</si>
  <si>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</si>
  <si>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</si>
  <si>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</si>
  <si>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</si>
  <si>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</si>
  <si>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</si>
  <si>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</si>
  <si>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</si>
  <si>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</si>
  <si>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</si>
  <si>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</si>
  <si>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</si>
  <si>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</si>
  <si>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</si>
  <si>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</si>
  <si>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</si>
  <si>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</si>
  <si>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</si>
  <si>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</si>
  <si>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</si>
  <si>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</si>
  <si>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</si>
  <si>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</si>
  <si>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</si>
  <si>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</si>
  <si>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</si>
  <si>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</si>
  <si>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</si>
  <si>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</si>
  <si>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</si>
  <si>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</si>
  <si>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</si>
  <si>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</si>
  <si>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</si>
  <si>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</si>
  <si>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</si>
  <si>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</si>
  <si>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</si>
  <si>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</si>
  <si>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</si>
  <si>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</si>
  <si>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</si>
  <si>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</si>
  <si>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</si>
  <si>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</si>
  <si>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</si>
  <si>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</si>
  <si>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</si>
  <si>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</si>
  <si>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</si>
  <si>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</si>
  <si>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</si>
  <si>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</si>
  <si>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</si>
  <si>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</si>
  <si>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</si>
  <si>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</si>
  <si>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</si>
  <si>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</si>
  <si>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</si>
  <si>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</si>
  <si>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</si>
  <si>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</si>
  <si>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</si>
  <si>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</si>
  <si>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</si>
  <si>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</si>
  <si>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</si>
  <si>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</si>
  <si>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</si>
  <si>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</si>
  <si>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</si>
  <si>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</si>
  <si>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</si>
  <si>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</si>
  <si>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</si>
  <si>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</si>
  <si>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</si>
  <si>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</si>
  <si>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</si>
  <si>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</si>
  <si>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</si>
  <si>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</si>
  <si>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</si>
  <si>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</si>
  <si>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</si>
  <si>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</si>
  <si>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</si>
  <si>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</si>
  <si>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</si>
  <si>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</si>
  <si>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</si>
  <si>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</si>
  <si>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</si>
  <si>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</si>
  <si>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</si>
  <si>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</si>
  <si>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</si>
  <si>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</si>
  <si>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</si>
  <si>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</si>
  <si>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</si>
  <si>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</si>
  <si>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</si>
  <si>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</si>
  <si>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</si>
  <si>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</si>
  <si>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</si>
  <si>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</si>
  <si>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</si>
  <si>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</si>
  <si>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</si>
  <si>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</si>
  <si>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</si>
  <si>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</si>
  <si>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</si>
  <si>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</si>
  <si>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</si>
  <si>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</si>
  <si>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</si>
  <si>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</si>
  <si>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</si>
  <si>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</si>
  <si>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</si>
  <si>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</si>
  <si>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</si>
  <si>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</si>
  <si>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</si>
  <si>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</si>
  <si>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</si>
  <si>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</si>
  <si>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</si>
  <si>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</si>
  <si>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</si>
  <si>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</si>
  <si>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</si>
  <si>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</si>
  <si>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</si>
  <si>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</si>
  <si>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</si>
  <si>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</si>
  <si>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</si>
  <si>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</si>
  <si>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</si>
  <si>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</si>
  <si>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</si>
  <si>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</si>
  <si>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</si>
  <si>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</si>
  <si>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</si>
  <si>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</si>
  <si>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</si>
  <si>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</si>
  <si>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</si>
  <si>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</si>
  <si>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</si>
  <si>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</si>
  <si>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</si>
  <si>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</si>
  <si>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</si>
  <si>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</si>
  <si>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</si>
  <si>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</si>
  <si>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</si>
  <si>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</si>
  <si>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</si>
  <si>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</si>
  <si>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</si>
  <si>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</si>
  <si>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</si>
  <si>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</si>
  <si>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</si>
  <si>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</si>
  <si>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</si>
  <si>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</si>
  <si>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</si>
  <si>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</si>
  <si>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</si>
  <si>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</si>
  <si>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</si>
  <si>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</si>
  <si>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</si>
  <si>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</si>
  <si>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</si>
  <si>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</si>
  <si>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</si>
  <si>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</si>
  <si>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</si>
  <si>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</si>
  <si>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</si>
  <si>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</si>
  <si>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</si>
  <si>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</si>
  <si>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</si>
  <si>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</si>
  <si>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</si>
  <si>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</si>
  <si>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</si>
  <si>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</si>
  <si>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</si>
  <si>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</si>
  <si>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</si>
  <si>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</si>
  <si>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</si>
  <si>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</si>
  <si>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</si>
  <si>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</si>
  <si>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</si>
  <si>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</si>
  <si>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</si>
  <si>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</si>
  <si>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</si>
  <si>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</si>
  <si>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</si>
  <si>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</si>
  <si>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</si>
  <si>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</si>
  <si>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</si>
  <si>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</si>
  <si>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</si>
  <si>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</si>
  <si>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</si>
  <si>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</si>
  <si>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</si>
  <si>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</si>
  <si>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</si>
  <si>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</si>
  <si>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</si>
  <si>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</si>
  <si>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</si>
  <si>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</si>
  <si>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</si>
  <si>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</si>
  <si>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</si>
  <si>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</si>
  <si>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</si>
  <si>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</si>
  <si>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</si>
  <si>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</si>
  <si>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</si>
  <si>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</si>
  <si>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</si>
  <si>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</si>
  <si>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</si>
  <si>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</si>
  <si>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</si>
  <si>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</si>
  <si>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</si>
  <si>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</si>
  <si>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</si>
  <si>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</si>
  <si>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</si>
  <si>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</si>
  <si>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</si>
  <si>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</si>
  <si>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</si>
  <si>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</si>
  <si>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</si>
  <si>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</si>
  <si>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</si>
  <si>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</si>
  <si>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</si>
  <si>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</si>
  <si>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</si>
  <si>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</si>
  <si>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</si>
  <si>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</si>
  <si>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</si>
  <si>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</si>
  <si>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</si>
  <si>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</si>
  <si>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</si>
  <si>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</si>
  <si>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</si>
  <si>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</si>
  <si>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</si>
  <si>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</si>
  <si>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</si>
  <si>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</si>
  <si>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</si>
  <si>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</si>
  <si>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</si>
  <si>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</si>
  <si>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</si>
  <si>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</si>
  <si>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</si>
  <si>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</si>
  <si>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</si>
  <si>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</si>
  <si>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</si>
  <si>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</si>
  <si>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</si>
  <si>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</si>
  <si>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</si>
  <si>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</si>
  <si>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</si>
  <si>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</si>
  <si>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</si>
  <si>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</si>
  <si>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</si>
  <si>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</si>
  <si>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</si>
  <si>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</si>
  <si>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</si>
  <si>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</si>
  <si>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</si>
  <si>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</si>
  <si>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</si>
  <si>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</si>
  <si>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</si>
  <si>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</si>
  <si>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</si>
  <si>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</si>
  <si>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</si>
  <si>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</si>
  <si>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</si>
  <si>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</si>
  <si>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</si>
  <si>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</si>
  <si>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</si>
  <si>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</si>
  <si>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</si>
  <si>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</si>
  <si>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</si>
  <si>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</si>
  <si>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</si>
  <si>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</si>
  <si>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</si>
  <si>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</si>
  <si>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</si>
  <si>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</si>
  <si>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</si>
  <si>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</si>
  <si>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</si>
  <si>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</si>
  <si>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</si>
  <si>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</si>
  <si>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</si>
  <si>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</si>
  <si>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</si>
  <si>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</si>
  <si>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</si>
  <si>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</si>
  <si>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</si>
  <si>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</si>
  <si>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</si>
  <si>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</si>
  <si>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</si>
  <si>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</si>
  <si>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</si>
  <si>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</si>
  <si>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</si>
  <si>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</si>
  <si>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</si>
  <si>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</si>
  <si>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</si>
  <si>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</si>
  <si>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</si>
  <si>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</si>
  <si>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</si>
  <si>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</si>
  <si>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</si>
  <si>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</si>
  <si>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</si>
  <si>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</si>
  <si>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</si>
  <si>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</si>
  <si>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</si>
  <si>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</si>
  <si>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</si>
  <si>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</si>
  <si>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</si>
  <si>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</si>
  <si>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</si>
  <si>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</si>
  <si>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</si>
  <si>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</si>
  <si>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</si>
  <si>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</si>
  <si>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</si>
  <si>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</si>
  <si>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</si>
  <si>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</si>
  <si>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</si>
  <si>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</si>
  <si>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</si>
  <si>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</si>
  <si>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</si>
  <si>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</si>
  <si>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</si>
  <si>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</si>
  <si>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</si>
  <si>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</si>
  <si>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</si>
  <si>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</si>
  <si>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</si>
  <si>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</si>
  <si>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</si>
  <si>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</si>
  <si>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</si>
  <si>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</si>
  <si>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</si>
  <si>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</si>
  <si>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</si>
  <si>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</si>
  <si>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</si>
  <si>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</si>
  <si>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</si>
  <si>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</si>
  <si>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</si>
  <si>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</si>
  <si>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</si>
  <si>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</si>
  <si>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</si>
  <si>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</si>
  <si>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</si>
  <si>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</si>
  <si>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</si>
  <si>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</si>
  <si>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</si>
  <si>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</si>
  <si>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</si>
  <si>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</si>
  <si>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</si>
  <si>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</si>
  <si>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</si>
  <si>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</si>
  <si>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</si>
  <si>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</si>
  <si>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</si>
  <si>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</si>
  <si>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</si>
  <si>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</si>
  <si>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</si>
  <si>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</si>
  <si>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</si>
  <si>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</si>
  <si>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</si>
  <si>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</si>
  <si>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</si>
  <si>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</si>
  <si>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</si>
  <si>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</si>
  <si>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</si>
  <si>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</si>
  <si>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</si>
  <si>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</si>
  <si>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</si>
  <si>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</si>
  <si>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</si>
  <si>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</si>
  <si>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</si>
  <si>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</si>
  <si>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</si>
  <si>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</si>
  <si>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</si>
  <si>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</si>
  <si>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</si>
  <si>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</si>
  <si>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</si>
  <si>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</si>
  <si>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</si>
  <si>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</si>
  <si>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</si>
  <si>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</si>
  <si>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</si>
  <si>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</si>
  <si>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</si>
  <si>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</si>
  <si>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</si>
  <si>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</si>
  <si>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</si>
  <si>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</si>
  <si>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</si>
  <si>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</si>
  <si>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</si>
  <si>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</si>
  <si>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</si>
  <si>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</si>
  <si>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</si>
  <si>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</si>
  <si>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</si>
  <si>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</si>
  <si>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</si>
  <si>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</si>
  <si>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</si>
  <si>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</si>
  <si>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</si>
  <si>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</si>
  <si>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</si>
  <si>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</si>
  <si>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</si>
  <si>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</si>
  <si>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</si>
  <si>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</si>
  <si>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</si>
  <si>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</si>
  <si>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</si>
  <si>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</si>
  <si>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</si>
  <si>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</si>
  <si>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</si>
  <si>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</si>
  <si>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</si>
  <si>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</si>
  <si>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</si>
  <si>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</si>
  <si>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</si>
  <si>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</si>
  <si>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</si>
  <si>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</si>
  <si>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</si>
  <si>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</si>
  <si>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</si>
  <si>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</si>
  <si>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</si>
  <si>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</si>
  <si>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</si>
  <si>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</si>
  <si>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</si>
  <si>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</si>
  <si>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</si>
  <si>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</si>
  <si>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</si>
  <si>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</si>
  <si>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</si>
  <si>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</si>
  <si>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</si>
  <si>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</si>
  <si>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</si>
  <si>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</si>
  <si>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</si>
  <si>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</si>
  <si>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</si>
  <si>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</si>
  <si>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</si>
  <si>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</si>
  <si>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</si>
  <si>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</si>
  <si>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</si>
  <si>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</si>
  <si>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</si>
  <si>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</si>
  <si>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</si>
  <si>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</si>
  <si>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</si>
  <si>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</si>
  <si>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</si>
  <si>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</si>
  <si>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</si>
  <si>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</si>
  <si>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</si>
  <si>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</si>
  <si>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</si>
  <si>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</si>
  <si>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</si>
  <si>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</si>
  <si>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</si>
  <si>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</si>
  <si>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</si>
  <si>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</si>
  <si>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</si>
  <si>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</si>
  <si>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</si>
  <si>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</si>
  <si>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</si>
  <si>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</si>
  <si>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</si>
  <si>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</si>
  <si>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</si>
  <si>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</si>
  <si>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</si>
  <si>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</si>
  <si>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</si>
  <si>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</si>
  <si>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</si>
  <si>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</si>
  <si>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</si>
  <si>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</si>
  <si>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</si>
  <si>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</si>
  <si>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</si>
  <si>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</si>
  <si>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</si>
  <si>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</si>
  <si>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</si>
  <si>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</si>
  <si>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</si>
  <si>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</si>
  <si>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</si>
  <si>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</si>
  <si>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</si>
  <si>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</si>
  <si>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</si>
  <si>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</si>
  <si>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</si>
  <si>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</si>
  <si>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</si>
  <si>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</si>
  <si>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</si>
  <si>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</si>
  <si>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</si>
  <si>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</si>
  <si>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</si>
  <si>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</si>
  <si>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</si>
  <si>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</si>
  <si>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</si>
  <si>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</si>
  <si>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</si>
  <si>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</si>
  <si>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</si>
  <si>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</si>
  <si>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</si>
  <si>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</si>
  <si>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</si>
  <si>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</si>
  <si>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</si>
  <si>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</si>
  <si>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</si>
  <si>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</si>
  <si>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</si>
  <si>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</si>
  <si>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</si>
  <si>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</si>
  <si>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</si>
  <si>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</si>
  <si>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</si>
  <si>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</si>
  <si>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</si>
  <si>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</si>
  <si>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</si>
  <si>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</si>
  <si>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</si>
  <si>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</si>
  <si>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</si>
  <si>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</si>
  <si>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</si>
  <si>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</si>
  <si>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</si>
  <si>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</si>
  <si>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</si>
  <si>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</si>
  <si>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</si>
  <si>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</si>
  <si>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</si>
  <si>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</si>
  <si>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</si>
  <si>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</si>
  <si>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</si>
  <si>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</si>
  <si>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</si>
  <si>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</si>
  <si>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</si>
  <si>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</si>
  <si>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</si>
  <si>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</si>
  <si>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</si>
  <si>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</si>
  <si>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</si>
  <si>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</si>
  <si>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</si>
  <si>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</si>
  <si>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</si>
  <si>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</si>
  <si>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</si>
  <si>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</si>
  <si>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</si>
  <si>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</si>
  <si>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</si>
  <si>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</si>
  <si>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</si>
  <si>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</si>
  <si>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</si>
  <si>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</si>
  <si>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</si>
  <si>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</si>
  <si>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</si>
  <si>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</si>
  <si>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</si>
  <si>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</si>
  <si>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</si>
  <si>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</si>
  <si>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</si>
  <si>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</si>
  <si>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</si>
  <si>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</si>
  <si>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</si>
  <si>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</si>
  <si>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</si>
  <si>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</si>
  <si>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</si>
  <si>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</si>
  <si>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</si>
  <si>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</si>
  <si>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</si>
  <si>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</si>
  <si>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</si>
  <si>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</si>
  <si>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</si>
  <si>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</si>
  <si>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</si>
  <si>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</si>
  <si>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</si>
  <si>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</si>
  <si>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</si>
  <si>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</si>
  <si>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</si>
  <si>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</si>
  <si>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</si>
  <si>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</si>
  <si>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</si>
  <si>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</si>
  <si>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</si>
  <si>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</si>
  <si>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</si>
  <si>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</si>
  <si>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</si>
  <si>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</si>
  <si>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</si>
  <si>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</si>
  <si>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</si>
  <si>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</si>
  <si>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</si>
  <si>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</si>
  <si>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</si>
  <si>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</si>
  <si>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</si>
  <si>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</si>
  <si>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</si>
  <si>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</si>
  <si>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</si>
  <si>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</si>
  <si>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</si>
  <si>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</si>
  <si>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</si>
  <si>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</si>
  <si>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</si>
  <si>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</si>
  <si>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</si>
  <si>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</si>
  <si>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</si>
  <si>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</si>
  <si>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</si>
  <si>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</si>
  <si>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</si>
  <si>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</si>
  <si>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</si>
  <si>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</si>
  <si>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</si>
  <si>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</si>
  <si>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</si>
  <si>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</si>
  <si>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</si>
  <si>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</si>
  <si>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</si>
  <si>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</si>
  <si>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</si>
  <si>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</si>
  <si>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</si>
  <si>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</si>
  <si>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</si>
  <si>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</si>
  <si>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</si>
  <si>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</si>
  <si>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</si>
  <si>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</si>
  <si>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</si>
  <si>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</si>
  <si>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</si>
  <si>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</si>
  <si>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</si>
  <si>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</si>
  <si>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</si>
  <si>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</si>
  <si>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</si>
  <si>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</si>
  <si>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</si>
  <si>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</si>
  <si>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</si>
  <si>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</si>
  <si>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</si>
  <si>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</si>
  <si>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</si>
  <si>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</si>
  <si>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</si>
  <si>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</si>
  <si>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</si>
  <si>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</si>
  <si>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</si>
  <si>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</si>
  <si>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</si>
  <si>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</si>
  <si>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</si>
  <si>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</si>
  <si>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</si>
  <si>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</si>
  <si>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</si>
  <si>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</si>
  <si>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</si>
  <si>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</si>
  <si>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</si>
  <si>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</si>
  <si>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</si>
  <si>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</si>
  <si>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</si>
  <si>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</si>
  <si>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</si>
  <si>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</si>
  <si>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</si>
  <si>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</si>
  <si>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</si>
  <si>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</si>
  <si>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</si>
  <si>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</si>
  <si>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</si>
  <si>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</si>
  <si>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</si>
  <si>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</si>
  <si>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</si>
  <si>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</si>
  <si>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</si>
  <si>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</si>
  <si>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</si>
  <si>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</si>
  <si>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</si>
  <si>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</si>
  <si>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</si>
  <si>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</si>
  <si>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</si>
  <si>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</si>
  <si>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</si>
  <si>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</si>
  <si>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</si>
  <si>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</si>
  <si>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</si>
  <si>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</si>
  <si>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</si>
  <si>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</si>
  <si>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</si>
  <si>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</si>
  <si>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</si>
  <si>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</si>
  <si>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</si>
  <si>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</si>
  <si>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</si>
  <si>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</si>
  <si>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</si>
  <si>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</si>
  <si>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</si>
  <si>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</si>
  <si>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</si>
  <si>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</si>
  <si>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</si>
  <si>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</si>
  <si>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</si>
  <si>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</si>
  <si>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</si>
  <si>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</si>
  <si>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</si>
  <si>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</si>
  <si>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</si>
  <si>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</si>
  <si>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</si>
  <si>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</si>
  <si>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</si>
  <si>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</si>
  <si>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</si>
  <si>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</si>
  <si>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</si>
  <si>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</si>
  <si>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</si>
  <si>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</si>
  <si>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</si>
  <si>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</si>
  <si>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</si>
  <si>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</si>
  <si>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</si>
  <si>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</si>
  <si>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</si>
  <si>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</si>
  <si>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</si>
  <si>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</si>
  <si>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</si>
  <si>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</si>
  <si>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</si>
  <si>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</si>
  <si>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</si>
  <si>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</si>
  <si>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</si>
  <si>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</si>
  <si>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</si>
  <si>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</si>
  <si>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</si>
  <si>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</si>
  <si>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</si>
  <si>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</si>
  <si>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</si>
  <si>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</si>
  <si>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</si>
  <si>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</si>
  <si>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</si>
  <si>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</si>
  <si>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</si>
  <si>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</si>
  <si>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</si>
  <si>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</si>
  <si>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</si>
  <si>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</si>
  <si>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</si>
  <si>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</si>
  <si>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</si>
  <si>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</si>
  <si>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</si>
  <si>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</si>
  <si>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</si>
  <si>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</si>
  <si>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</si>
  <si>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</si>
  <si>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</si>
  <si>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</si>
  <si>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</si>
  <si>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</si>
  <si>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</si>
  <si>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</si>
  <si>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</si>
  <si>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</si>
  <si>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</si>
  <si>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</si>
  <si>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</si>
  <si>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</si>
  <si>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</si>
  <si>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</si>
  <si>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</si>
  <si>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</si>
  <si>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</si>
  <si>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</si>
  <si>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</si>
  <si>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</si>
  <si>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</si>
  <si>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</si>
  <si>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</si>
  <si>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</si>
  <si>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</si>
  <si>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</si>
  <si>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</si>
  <si>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</si>
  <si>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</si>
  <si>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</si>
  <si>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</si>
  <si>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</si>
  <si>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</si>
  <si>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</si>
  <si>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</si>
  <si>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</si>
  <si>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</si>
  <si>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</si>
  <si>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</si>
  <si>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</si>
  <si>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</si>
  <si>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</si>
  <si>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</si>
  <si>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</si>
  <si>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</si>
  <si>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</si>
  <si>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</si>
  <si>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</si>
  <si>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</si>
  <si>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</si>
  <si>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</si>
  <si>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</si>
  <si>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</si>
  <si>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</si>
  <si>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</si>
  <si>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</si>
  <si>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</si>
  <si>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</si>
  <si>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</si>
  <si>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</si>
  <si>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</si>
  <si>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</si>
  <si>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</si>
  <si>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</si>
  <si>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</si>
  <si>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</si>
  <si>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</si>
  <si>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</si>
  <si>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</si>
  <si>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</si>
  <si>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</si>
  <si>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</si>
  <si>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</si>
  <si>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</si>
  <si>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</si>
  <si>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</si>
  <si>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</si>
  <si>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</si>
  <si>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</si>
  <si>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</si>
  <si>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</si>
  <si>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</si>
  <si>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</si>
  <si>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</si>
  <si>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</si>
  <si>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</si>
  <si>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</si>
  <si>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</si>
  <si>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</si>
  <si>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</si>
  <si>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</si>
  <si>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</si>
  <si>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</si>
  <si>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</si>
  <si>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</si>
  <si>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</si>
  <si>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</si>
  <si>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</si>
  <si>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</si>
  <si>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</si>
  <si>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</si>
  <si>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</si>
  <si>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</si>
  <si>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</si>
  <si>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</si>
  <si>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</si>
  <si>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</si>
  <si>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</si>
  <si>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</si>
  <si>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</si>
  <si>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</si>
  <si>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</si>
  <si>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</si>
  <si>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</si>
  <si>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</si>
  <si>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</si>
  <si>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</si>
  <si>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</si>
  <si>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</si>
  <si>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</si>
  <si>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</si>
  <si>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</si>
  <si>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</si>
  <si>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</si>
  <si>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</si>
  <si>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</si>
  <si>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</si>
  <si>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</si>
  <si>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</si>
  <si>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</si>
  <si>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</si>
  <si>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</si>
  <si>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</si>
  <si>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</si>
  <si>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</si>
  <si>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</si>
  <si>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</si>
  <si>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</si>
  <si>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</si>
  <si>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</si>
  <si>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</si>
  <si>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</si>
  <si>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</si>
  <si>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</si>
  <si>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</si>
  <si>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</si>
  <si>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</si>
  <si>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</si>
  <si>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</si>
  <si>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</si>
  <si>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</si>
  <si>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</si>
  <si>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</si>
  <si>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</si>
  <si>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</si>
  <si>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</si>
  <si>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</si>
  <si>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</si>
  <si>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</si>
  <si>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</si>
  <si>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</si>
  <si>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</si>
  <si>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</si>
  <si>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</si>
  <si>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</si>
  <si>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</si>
  <si>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</si>
  <si>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</si>
  <si>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</si>
  <si>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</si>
  <si>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</si>
  <si>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</si>
  <si>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</si>
  <si>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</si>
  <si>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</si>
  <si>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</si>
  <si>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</si>
  <si>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</si>
  <si>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</si>
  <si>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</si>
  <si>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</si>
  <si>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</si>
  <si>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</si>
  <si>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</si>
  <si>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</si>
  <si>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</si>
  <si>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</si>
  <si>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</si>
  <si>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</si>
  <si>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</si>
  <si>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</si>
  <si>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</si>
  <si>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</si>
  <si>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</si>
  <si>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</si>
  <si>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</si>
  <si>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</si>
  <si>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</si>
  <si>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</si>
  <si>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</si>
  <si>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</si>
  <si>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</si>
  <si>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</si>
  <si>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</si>
  <si>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</si>
  <si>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</si>
  <si>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</si>
  <si>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</si>
  <si>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</si>
  <si>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</si>
  <si>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</si>
  <si>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</si>
  <si>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</si>
  <si>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</si>
  <si>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</si>
  <si>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</si>
  <si>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</si>
  <si>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</si>
  <si>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</si>
  <si>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</si>
  <si>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</si>
  <si>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</si>
  <si>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</si>
  <si>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</si>
  <si>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</si>
  <si>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</si>
  <si>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</si>
  <si>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</si>
  <si>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</si>
  <si>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</si>
  <si>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</si>
  <si>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</si>
  <si>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</si>
  <si>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</si>
  <si>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</si>
  <si>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</si>
  <si>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</si>
  <si>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</si>
  <si>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</si>
  <si>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</si>
  <si>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</si>
  <si>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</si>
  <si>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</si>
  <si>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</si>
  <si>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</si>
  <si>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</si>
  <si>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</si>
  <si>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</si>
  <si>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</si>
  <si>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</si>
  <si>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</si>
  <si>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</si>
  <si>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</si>
  <si>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</si>
  <si>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</si>
  <si>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</si>
  <si>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</si>
  <si>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</si>
  <si>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</si>
  <si>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</si>
  <si>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</si>
  <si>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</si>
  <si>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</si>
  <si>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</si>
  <si>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</si>
  <si>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</si>
  <si>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</si>
  <si>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</si>
  <si>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</si>
  <si>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</si>
  <si>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</si>
  <si>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</si>
  <si>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</si>
  <si>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</si>
  <si>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</si>
  <si>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</si>
  <si>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</si>
  <si>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</si>
  <si>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</si>
  <si>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</si>
  <si>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</si>
  <si>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</si>
  <si>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</si>
  <si>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</si>
  <si>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</si>
  <si>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</si>
  <si>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</si>
  <si>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</si>
  <si>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</si>
  <si>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</si>
  <si>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</si>
  <si>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</si>
  <si>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</si>
  <si>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</si>
  <si>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</si>
  <si>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</si>
  <si>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</si>
  <si>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</si>
  <si>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</si>
  <si>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</si>
  <si>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</si>
  <si>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</si>
  <si>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</si>
  <si>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</si>
  <si>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</si>
  <si>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</si>
  <si>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</si>
  <si>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</si>
  <si>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</si>
  <si>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</si>
  <si>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</si>
  <si>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</si>
  <si>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</si>
  <si>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</si>
  <si>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</si>
  <si>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</si>
  <si>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</si>
  <si>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</si>
  <si>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</si>
  <si>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</si>
  <si>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</si>
  <si>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</si>
  <si>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</si>
  <si>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</si>
  <si>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</si>
  <si>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</si>
  <si>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</si>
  <si>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</si>
  <si>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</si>
  <si>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</si>
  <si>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</si>
  <si>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</si>
  <si>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</si>
  <si>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</si>
  <si>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</si>
  <si>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</si>
  <si>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</si>
  <si>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</si>
  <si>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</si>
  <si>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</si>
  <si>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</si>
  <si>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</si>
  <si>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</si>
  <si>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</si>
  <si>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</si>
  <si>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</si>
  <si>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</si>
  <si>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</si>
  <si>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</si>
  <si>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</si>
  <si>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</si>
  <si>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</si>
  <si>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</si>
  <si>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</si>
  <si>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</si>
  <si>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</si>
  <si>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</si>
  <si>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</si>
  <si>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</si>
  <si>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</si>
  <si>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</si>
  <si>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</si>
  <si>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</si>
  <si>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</si>
  <si>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</si>
  <si>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</si>
  <si>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</si>
  <si>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</si>
  <si>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</si>
  <si>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</si>
  <si>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</si>
  <si>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</si>
  <si>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</si>
  <si>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</si>
  <si>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</si>
  <si>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</si>
  <si>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</si>
  <si>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</si>
  <si>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</si>
  <si>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</si>
  <si>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</si>
  <si>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</si>
  <si>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</si>
  <si>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</si>
  <si>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</si>
  <si>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</si>
  <si>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</si>
  <si>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</si>
  <si>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</si>
  <si>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</si>
  <si>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</si>
  <si>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</si>
  <si>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</si>
  <si>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</si>
  <si>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</si>
  <si>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</si>
  <si>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</si>
  <si>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</si>
  <si>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</si>
  <si>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</si>
  <si>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</si>
  <si>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</si>
  <si>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</si>
  <si>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</si>
  <si>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</si>
  <si>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</si>
  <si>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</si>
  <si>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</si>
  <si>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</si>
  <si>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</si>
  <si>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</si>
  <si>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</si>
  <si>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</si>
  <si>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</si>
  <si>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</si>
  <si>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</si>
  <si>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</si>
  <si>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</si>
  <si>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</si>
  <si>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</si>
  <si>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</si>
  <si>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</si>
  <si>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</si>
  <si>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</si>
  <si>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</si>
  <si>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</si>
  <si>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</si>
  <si>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</si>
  <si>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</si>
  <si>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</si>
  <si>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</si>
  <si>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</si>
  <si>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</si>
  <si>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</si>
  <si>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</si>
  <si>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</si>
  <si>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</si>
  <si>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</si>
  <si>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</si>
  <si>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</si>
  <si>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</si>
  <si>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</si>
  <si>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</si>
  <si>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</si>
  <si>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</si>
  <si>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</si>
  <si>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</si>
  <si>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</si>
  <si>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</si>
  <si>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</si>
  <si>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</si>
  <si>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</si>
  <si>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</si>
  <si>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</si>
  <si>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</si>
  <si>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</si>
  <si>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</si>
  <si>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</si>
  <si>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</si>
  <si>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</si>
  <si>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</si>
  <si>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</si>
  <si>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</si>
  <si>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</si>
  <si>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</si>
  <si>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</si>
  <si>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</si>
  <si>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</si>
  <si>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</si>
  <si>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</si>
  <si>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</si>
  <si>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</si>
  <si>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</si>
  <si>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</si>
  <si>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</si>
  <si>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</si>
  <si>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</si>
  <si>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</si>
  <si>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</si>
  <si>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</si>
  <si>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</si>
  <si>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</si>
  <si>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</si>
  <si>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</si>
  <si>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</si>
  <si>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</si>
  <si>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</si>
  <si>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</si>
  <si>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</si>
  <si>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</si>
  <si>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</si>
  <si>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</si>
  <si>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</si>
  <si>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</si>
  <si>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</si>
  <si>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</si>
  <si>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</si>
  <si>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</si>
  <si>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</si>
  <si>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</si>
  <si>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</si>
  <si>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</si>
  <si>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</si>
  <si>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</si>
  <si>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</si>
  <si>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</si>
  <si>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</si>
  <si>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</si>
  <si>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</si>
  <si>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</si>
  <si>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</si>
  <si>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</si>
  <si>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</si>
  <si>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</si>
  <si>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</si>
  <si>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</si>
  <si>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</si>
  <si>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</si>
  <si>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</si>
  <si>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</si>
  <si>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</si>
  <si>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</si>
  <si>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</si>
  <si>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</si>
  <si>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</si>
  <si>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</si>
  <si>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</si>
  <si>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</si>
  <si>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</si>
  <si>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</si>
  <si>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</si>
  <si>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</si>
  <si>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</si>
  <si>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</si>
  <si>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</si>
  <si>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</si>
  <si>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</si>
  <si>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</si>
  <si>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</si>
  <si>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</si>
  <si>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</si>
  <si>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</si>
  <si>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</si>
  <si>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</si>
  <si>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</si>
  <si>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</si>
  <si>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</si>
  <si>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</si>
  <si>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</si>
  <si>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</si>
  <si>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</si>
  <si>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</si>
  <si>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</si>
  <si>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</si>
  <si>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</si>
  <si>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</si>
  <si>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</si>
  <si>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</si>
  <si>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</si>
  <si>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</si>
  <si>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</si>
  <si>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</si>
  <si>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</si>
  <si>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</si>
  <si>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</si>
  <si>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</si>
  <si>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</si>
  <si>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</si>
  <si>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</si>
  <si>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</si>
  <si>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</si>
  <si>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</si>
  <si>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</si>
  <si>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</si>
  <si>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</si>
  <si>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</si>
  <si>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</si>
  <si>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</si>
  <si>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</si>
  <si>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</si>
  <si>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</si>
  <si>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</si>
  <si>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</si>
  <si>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</si>
  <si>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</si>
  <si>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</si>
  <si>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</si>
  <si>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</si>
  <si>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</si>
  <si>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</si>
  <si>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</si>
  <si>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</si>
  <si>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</si>
  <si>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</si>
  <si>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</si>
  <si>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</si>
  <si>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</si>
  <si>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</si>
  <si>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</si>
  <si>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</si>
  <si>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</si>
  <si>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</si>
  <si>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</si>
  <si>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</si>
  <si>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</si>
  <si>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</si>
  <si>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</si>
  <si>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</si>
  <si>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</si>
  <si>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</si>
  <si>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</si>
  <si>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</si>
  <si>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</si>
  <si>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</si>
  <si>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</si>
  <si>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</si>
  <si>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</si>
  <si>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</si>
  <si>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</si>
  <si>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</si>
  <si>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</si>
  <si>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</si>
  <si>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</si>
  <si>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</si>
  <si>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</si>
  <si>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</si>
  <si>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</si>
  <si>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</si>
  <si>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</si>
  <si>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</si>
  <si>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</si>
  <si>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</si>
  <si>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</si>
  <si>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</si>
  <si>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</si>
  <si>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</si>
  <si>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</si>
  <si>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</si>
  <si>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</si>
  <si>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</si>
  <si>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</si>
  <si>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</si>
  <si>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</si>
  <si>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</si>
  <si>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</si>
  <si>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</si>
  <si>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</si>
  <si>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</si>
  <si>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</si>
  <si>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</si>
  <si>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</si>
  <si>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</si>
  <si>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</si>
  <si>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</si>
  <si>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</si>
  <si>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</si>
  <si>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</si>
  <si>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</si>
  <si>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</si>
  <si>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</si>
  <si>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</si>
  <si>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</si>
  <si>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</si>
  <si>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</si>
  <si>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</si>
  <si>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</si>
  <si>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</si>
  <si>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</si>
  <si>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</si>
  <si>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</si>
  <si>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</si>
  <si>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</si>
  <si>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</si>
  <si>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</si>
  <si>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</si>
  <si>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</si>
  <si>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</si>
  <si>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</si>
  <si>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</si>
  <si>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</si>
  <si>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</si>
  <si>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</si>
  <si>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</si>
  <si>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</si>
  <si>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</si>
  <si>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</si>
  <si>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</si>
  <si>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</si>
  <si>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</si>
  <si>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</si>
  <si>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</si>
  <si>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</si>
  <si>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</si>
  <si>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</si>
  <si>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</si>
  <si>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</si>
  <si>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</si>
  <si>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</si>
  <si>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</si>
  <si>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</si>
  <si>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</si>
  <si>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</si>
  <si>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</si>
  <si>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</si>
  <si>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</si>
  <si>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</si>
  <si>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</si>
  <si>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</si>
  <si>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</si>
  <si>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</si>
  <si>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</si>
  <si>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</si>
  <si>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</si>
  <si>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</si>
  <si>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</si>
  <si>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</si>
  <si>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</si>
  <si>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</si>
  <si>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</si>
  <si>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</si>
  <si>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</si>
  <si>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</si>
  <si>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</si>
  <si>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</si>
  <si>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</si>
  <si>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</si>
  <si>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</si>
  <si>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</si>
  <si>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</si>
  <si>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</si>
  <si>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</si>
  <si>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</si>
  <si>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</si>
  <si>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</si>
  <si>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</si>
  <si>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</si>
  <si>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</si>
  <si>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</si>
  <si>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</si>
  <si>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</si>
  <si>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</si>
  <si>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</si>
  <si>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</si>
  <si>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</si>
  <si>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</si>
  <si>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</si>
  <si>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</si>
  <si>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</si>
  <si>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</si>
  <si>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</si>
  <si>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</si>
  <si>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</si>
  <si>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</si>
  <si>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</si>
  <si>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</si>
  <si>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</si>
  <si>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</si>
  <si>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</si>
  <si>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</si>
  <si>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</si>
  <si>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</si>
  <si>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</si>
  <si>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</si>
  <si>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</si>
  <si>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</si>
  <si>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</si>
  <si>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</si>
  <si>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</si>
  <si>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</si>
  <si>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</si>
  <si>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</si>
  <si>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</si>
  <si>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</si>
  <si>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</si>
  <si>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</si>
  <si>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</si>
  <si>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</si>
  <si>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</si>
  <si>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</si>
  <si>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</si>
  <si>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</si>
  <si>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</si>
  <si>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</si>
  <si>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</si>
  <si>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</si>
  <si>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</si>
  <si>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</si>
  <si>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</si>
  <si>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</si>
  <si>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</si>
  <si>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</si>
  <si>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</si>
  <si>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</si>
  <si>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</si>
  <si>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</si>
  <si>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</si>
  <si>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</si>
  <si>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</si>
  <si>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</si>
  <si>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</si>
  <si>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</si>
  <si>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</si>
  <si>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</si>
  <si>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</si>
  <si>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</si>
  <si>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</si>
  <si>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</si>
  <si>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</si>
  <si>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</si>
  <si>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</si>
  <si>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</si>
  <si>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</si>
  <si>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</si>
  <si>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</si>
  <si>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</si>
  <si>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</si>
  <si>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</si>
  <si>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</si>
  <si>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</si>
  <si>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</si>
  <si>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</si>
  <si>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</si>
  <si>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</si>
  <si>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</si>
  <si>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</si>
  <si>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</si>
  <si>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</si>
  <si>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</si>
  <si>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</si>
  <si>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</si>
  <si>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</si>
  <si>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</si>
  <si>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</si>
  <si>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</si>
  <si>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</si>
  <si>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</si>
  <si>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</si>
  <si>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</si>
  <si>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</si>
  <si>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</si>
  <si>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</si>
  <si>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</si>
  <si>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</si>
  <si>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</si>
  <si>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</si>
  <si>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</si>
  <si>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</si>
  <si>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</si>
  <si>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</si>
  <si>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</si>
  <si>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</si>
  <si>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</si>
  <si>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</si>
  <si>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</si>
  <si>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</si>
  <si>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</si>
  <si>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</si>
  <si>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</si>
  <si>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</si>
  <si>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</si>
  <si>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</si>
  <si>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</si>
  <si>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</si>
  <si>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</si>
  <si>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</si>
  <si>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</si>
  <si>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</si>
  <si>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</si>
  <si>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</si>
  <si>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</si>
  <si>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</si>
  <si>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</si>
  <si>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</si>
  <si>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</si>
  <si>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</si>
  <si>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</si>
  <si>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</si>
  <si>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</si>
  <si>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</si>
  <si>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</si>
  <si>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</si>
  <si>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</si>
  <si>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</si>
  <si>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</si>
  <si>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</si>
  <si>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</si>
  <si>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</si>
  <si>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</si>
  <si>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</si>
  <si>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</si>
  <si>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</si>
  <si>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</si>
  <si>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</si>
  <si>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</si>
  <si>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</si>
  <si>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</si>
  <si>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</si>
  <si>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</si>
  <si>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</si>
  <si>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</si>
  <si>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</si>
  <si>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</si>
  <si>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</si>
  <si>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</si>
  <si>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</si>
  <si>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</si>
  <si>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</si>
  <si>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</si>
  <si>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</si>
  <si>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</si>
  <si>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</si>
  <si>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</si>
  <si>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</si>
  <si>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</si>
  <si>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</si>
  <si>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</si>
  <si>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</si>
  <si>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</si>
  <si>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</si>
  <si>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</si>
  <si>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</si>
  <si>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</si>
  <si>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</si>
  <si>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</si>
  <si>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</si>
  <si>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</si>
  <si>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</si>
  <si>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</si>
  <si>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</si>
  <si>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</si>
  <si>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</si>
  <si>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</si>
  <si>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</si>
  <si>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</si>
  <si>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</si>
  <si>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</si>
  <si>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</si>
  <si>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</si>
  <si>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</si>
  <si>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</si>
  <si>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</si>
  <si>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</si>
  <si>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</si>
  <si>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</si>
  <si>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</si>
  <si>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</si>
  <si>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</si>
  <si>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</si>
  <si>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</si>
  <si>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</si>
  <si>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</si>
  <si>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</si>
  <si>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</si>
  <si>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</si>
  <si>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</si>
  <si>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</si>
  <si>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</si>
  <si>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</si>
  <si>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</si>
  <si>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</si>
  <si>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</si>
  <si>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</si>
  <si>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</si>
  <si>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</si>
  <si>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</si>
  <si>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</si>
  <si>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</si>
  <si>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</si>
  <si>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</si>
  <si>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</si>
  <si>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</si>
  <si>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</si>
  <si>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</si>
  <si>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</si>
  <si>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</si>
  <si>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</si>
  <si>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</si>
  <si>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</si>
  <si>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</si>
  <si>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</si>
  <si>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</si>
  <si>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</si>
  <si>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</si>
  <si>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</si>
  <si>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</si>
  <si>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</si>
  <si>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</si>
  <si>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</si>
  <si>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</si>
  <si>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</si>
  <si>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</si>
  <si>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</si>
  <si>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</si>
  <si>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</si>
  <si>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</si>
  <si>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</si>
  <si>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</si>
  <si>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</si>
  <si>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</si>
  <si>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</si>
  <si>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</si>
  <si>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</si>
  <si>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</si>
  <si>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</si>
  <si>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</si>
  <si>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</si>
  <si>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</si>
  <si>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</si>
  <si>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</si>
  <si>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</si>
  <si>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</si>
  <si>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</si>
  <si>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</si>
  <si>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</si>
  <si>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</si>
  <si>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</si>
  <si>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</si>
  <si>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</si>
  <si>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</si>
  <si>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</si>
  <si>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</si>
  <si>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</si>
  <si>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</si>
  <si>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</si>
  <si>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</si>
  <si>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</si>
  <si>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</si>
  <si>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</si>
  <si>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</si>
  <si>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</si>
  <si>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</si>
  <si>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</si>
  <si>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</si>
  <si>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</si>
  <si>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</si>
  <si>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</si>
  <si>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</si>
  <si>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</si>
  <si>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</si>
  <si>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</si>
  <si>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</si>
  <si>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</si>
  <si>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</si>
  <si>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</si>
  <si>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</si>
  <si>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</si>
  <si>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</si>
  <si>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</si>
  <si>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</si>
  <si>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</si>
  <si>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</si>
  <si>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</si>
  <si>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</si>
  <si>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</si>
  <si>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</si>
  <si>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</si>
  <si>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</si>
  <si>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</si>
  <si>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</si>
  <si>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</si>
  <si>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</si>
  <si>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</si>
  <si>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</si>
  <si>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</si>
  <si>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</si>
  <si>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</si>
  <si>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</si>
  <si>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</si>
  <si>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</si>
  <si>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</si>
  <si>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</si>
  <si>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</si>
  <si>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</si>
  <si>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</si>
  <si>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</si>
  <si>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</si>
  <si>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</si>
  <si>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</si>
  <si>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</si>
  <si>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</si>
  <si>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</si>
  <si>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</si>
  <si>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</si>
  <si>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</si>
  <si>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</si>
  <si>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</si>
  <si>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</si>
  <si>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</si>
  <si>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</si>
  <si>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</si>
  <si>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</si>
  <si>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</si>
  <si>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</si>
  <si>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</si>
  <si>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</si>
  <si>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</si>
  <si>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</si>
  <si>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</si>
  <si>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</si>
  <si>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</si>
  <si>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</si>
  <si>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</si>
  <si>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</si>
  <si>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</si>
  <si>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</si>
  <si>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</si>
  <si>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</si>
  <si>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</si>
  <si>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</si>
  <si>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</si>
  <si>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</si>
  <si>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</si>
  <si>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</si>
  <si>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</si>
  <si>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</si>
  <si>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</si>
  <si>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</si>
  <si>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</si>
  <si>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</si>
  <si>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</si>
  <si>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</si>
  <si>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</si>
  <si>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</si>
  <si>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</si>
  <si>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</si>
  <si>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</si>
  <si>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</si>
  <si>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</si>
  <si>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</si>
  <si>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</si>
  <si>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</si>
  <si>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</si>
  <si>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</si>
  <si>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</si>
  <si>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</si>
  <si>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</si>
  <si>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</si>
  <si>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</si>
  <si>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</si>
  <si>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</si>
  <si>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</si>
  <si>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</si>
  <si>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</si>
  <si>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</si>
  <si>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</si>
  <si>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</si>
  <si>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</si>
  <si>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</si>
  <si>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</si>
  <si>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</si>
  <si>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</si>
  <si>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</si>
  <si>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</si>
  <si>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</si>
  <si>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</si>
  <si>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</si>
  <si>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</si>
  <si>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</si>
  <si>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</si>
  <si>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</si>
  <si>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</si>
  <si>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</si>
  <si>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</si>
  <si>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</si>
  <si>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</si>
  <si>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</si>
  <si>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</si>
  <si>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</si>
  <si>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</si>
  <si>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</si>
  <si>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</si>
  <si>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</si>
  <si>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</si>
  <si>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</si>
  <si>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</si>
  <si>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</si>
  <si>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</si>
  <si>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</si>
  <si>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</si>
  <si>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</si>
  <si>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</si>
  <si>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</si>
  <si>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</si>
  <si>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</si>
  <si>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</si>
  <si>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</si>
  <si>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</si>
  <si>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</si>
  <si>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</si>
  <si>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</si>
  <si>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</si>
  <si>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</si>
  <si>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</si>
  <si>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</si>
  <si>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</si>
  <si>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</si>
  <si>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</si>
  <si>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</si>
  <si>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</si>
  <si>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</si>
  <si>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</si>
  <si>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</si>
  <si>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</si>
  <si>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</si>
  <si>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</si>
  <si>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</si>
  <si>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</si>
  <si>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</si>
  <si>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</si>
  <si>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</si>
  <si>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</si>
  <si>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</si>
  <si>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</si>
  <si>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</si>
  <si>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</si>
  <si>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</si>
  <si>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</si>
  <si>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</si>
  <si>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</si>
  <si>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</si>
  <si>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</si>
  <si>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</si>
  <si>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</si>
  <si>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</si>
  <si>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</si>
  <si>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</si>
  <si>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</si>
  <si>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</si>
  <si>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</si>
  <si>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</si>
  <si>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</si>
  <si>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</si>
  <si>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</si>
  <si>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</si>
  <si>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</si>
  <si>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</si>
  <si>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</si>
  <si>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</si>
  <si>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</si>
  <si>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</si>
  <si>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</si>
  <si>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</si>
  <si>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</si>
  <si>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</si>
  <si>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</si>
  <si>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</si>
  <si>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</si>
  <si>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</si>
  <si>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</si>
  <si>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</si>
  <si>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</si>
  <si>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</si>
  <si>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</si>
  <si>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</si>
  <si>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</si>
  <si>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</si>
  <si>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</si>
  <si>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</si>
  <si>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</si>
  <si>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</si>
  <si>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</si>
  <si>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</si>
  <si>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</si>
  <si>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</si>
  <si>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</si>
  <si>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</si>
  <si>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</si>
  <si>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</si>
  <si>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</si>
  <si>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</si>
  <si>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</si>
  <si>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</si>
  <si>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</si>
  <si>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</si>
  <si>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</si>
  <si>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</si>
  <si>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</si>
  <si>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</si>
  <si>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</si>
  <si>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</si>
  <si>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</si>
  <si>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</si>
  <si>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</si>
  <si>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</si>
  <si>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</si>
  <si>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</si>
  <si>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</si>
  <si>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</si>
  <si>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</si>
  <si>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</si>
  <si>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</si>
  <si>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</si>
  <si>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</si>
  <si>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</si>
  <si>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</si>
  <si>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</si>
  <si>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</si>
  <si>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</si>
  <si>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</si>
  <si>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</si>
  <si>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</si>
  <si>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</si>
  <si>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</si>
  <si>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</si>
  <si>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</si>
  <si>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</si>
  <si>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</si>
  <si>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</si>
  <si>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</si>
  <si>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</si>
  <si>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</si>
  <si>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</si>
  <si>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</si>
  <si>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</si>
  <si>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</si>
  <si>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</si>
  <si>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</si>
  <si>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</si>
  <si>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</si>
  <si>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</si>
  <si>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</si>
  <si>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</si>
  <si>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</si>
  <si>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</si>
  <si>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</si>
  <si>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</si>
  <si>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</si>
  <si>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</si>
  <si>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</si>
  <si>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</si>
  <si>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</si>
  <si>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</si>
  <si>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</si>
  <si>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</si>
  <si>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</si>
  <si>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</si>
  <si>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</si>
  <si>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</si>
  <si>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</si>
  <si>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</si>
  <si>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</si>
  <si>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</si>
  <si>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</si>
  <si>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</si>
  <si>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</si>
  <si>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</si>
  <si>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</si>
  <si>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</si>
  <si>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</si>
  <si>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</si>
  <si>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</si>
  <si>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</si>
  <si>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</si>
  <si>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</si>
  <si>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</si>
  <si>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</si>
  <si>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</si>
  <si>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</si>
  <si>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</si>
  <si>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</si>
  <si>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</si>
  <si>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</si>
  <si>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</si>
  <si>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</si>
  <si>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</si>
  <si>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</si>
  <si>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</si>
  <si>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</si>
  <si>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</si>
  <si>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</si>
  <si>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</si>
  <si>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</si>
  <si>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</si>
  <si>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</si>
  <si>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</si>
  <si>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</si>
  <si>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</si>
  <si>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</si>
  <si>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</si>
  <si>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</si>
  <si>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</si>
  <si>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</si>
  <si>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</si>
  <si>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</si>
  <si>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</si>
  <si>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</si>
  <si>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</si>
  <si>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</si>
  <si>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</si>
  <si>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</si>
  <si>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</si>
  <si>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</si>
  <si>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</si>
  <si>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</si>
  <si>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</si>
  <si>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</si>
  <si>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</si>
  <si>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</si>
  <si>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</si>
  <si>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</si>
  <si>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</si>
  <si>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</si>
  <si>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</si>
  <si>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</si>
  <si>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</si>
  <si>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</si>
  <si>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</si>
  <si>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</si>
  <si>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</si>
  <si>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</si>
  <si>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</si>
  <si>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</si>
  <si>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</si>
  <si>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</si>
  <si>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</si>
  <si>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</si>
  <si>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</si>
  <si>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</si>
  <si>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</si>
  <si>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</si>
  <si>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</si>
  <si>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</si>
  <si>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</si>
  <si>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</si>
  <si>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</si>
  <si>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</si>
  <si>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</si>
  <si>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</si>
  <si>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</si>
  <si>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</si>
  <si>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</si>
  <si>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</si>
  <si>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</si>
  <si>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</si>
  <si>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</si>
  <si>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</si>
  <si>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</si>
  <si>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</si>
  <si>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</si>
  <si>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</si>
  <si>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</si>
  <si>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</si>
  <si>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</si>
  <si>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</si>
  <si>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</si>
  <si>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</si>
  <si>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</si>
  <si>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</si>
  <si>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</si>
  <si>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</si>
  <si>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</si>
  <si>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</si>
  <si>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</si>
  <si>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</si>
  <si>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</si>
  <si>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</si>
  <si>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</si>
  <si>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</si>
  <si>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</si>
  <si>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</si>
  <si>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</si>
  <si>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</si>
  <si>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</si>
  <si>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</si>
  <si>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</si>
  <si>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</si>
  <si>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</si>
  <si>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</si>
  <si>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</si>
  <si>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</si>
  <si>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</si>
  <si>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</si>
  <si>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</si>
  <si>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</si>
  <si>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</si>
  <si>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</si>
  <si>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</si>
  <si>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</si>
  <si>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</si>
  <si>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</si>
  <si>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</si>
  <si>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</si>
  <si>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</si>
  <si>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</si>
  <si>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</si>
  <si>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</si>
  <si>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</si>
  <si>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</si>
  <si>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</si>
  <si>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</si>
  <si>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</si>
  <si>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</si>
  <si>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</si>
  <si>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</si>
  <si>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</si>
  <si>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</si>
  <si>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</si>
  <si>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</si>
  <si>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</si>
  <si>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</si>
  <si>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</si>
  <si>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</si>
  <si>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</si>
  <si>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</si>
  <si>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</si>
  <si>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</si>
  <si>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</si>
  <si>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</si>
  <si>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</si>
  <si>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</si>
  <si>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</si>
  <si>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</si>
  <si>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</si>
  <si>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</si>
  <si>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</si>
  <si>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</si>
  <si>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</si>
  <si>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</si>
  <si>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</si>
  <si>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</si>
  <si>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</si>
  <si>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</si>
  <si>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</si>
  <si>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</si>
  <si>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</si>
  <si>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</si>
  <si>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</si>
  <si>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</si>
  <si>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</si>
  <si>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</si>
  <si>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</si>
  <si>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</si>
  <si>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</si>
  <si>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</si>
  <si>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</si>
  <si>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</si>
  <si>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</si>
  <si>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</si>
  <si>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</si>
  <si>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</si>
  <si>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</si>
  <si>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</si>
  <si>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</si>
  <si>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</si>
  <si>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</si>
  <si>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</si>
  <si>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</si>
  <si>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</si>
  <si>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</si>
  <si>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</si>
  <si>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</si>
  <si>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</si>
  <si>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</si>
  <si>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</si>
  <si>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</si>
  <si>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</si>
  <si>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</si>
  <si>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</si>
  <si>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</si>
  <si>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</si>
  <si>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</si>
  <si>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</si>
  <si>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</si>
  <si>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</si>
  <si>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</si>
  <si>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</si>
  <si>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</si>
  <si>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</si>
  <si>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</si>
  <si>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</si>
  <si>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</si>
  <si>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</si>
  <si>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</si>
  <si>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</si>
  <si>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</si>
  <si>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</si>
  <si>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</si>
  <si>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</si>
  <si>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</si>
  <si>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</si>
  <si>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</si>
  <si>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</si>
  <si>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</si>
  <si>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</si>
  <si>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</si>
  <si>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</si>
  <si>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</si>
  <si>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</si>
  <si>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</si>
  <si>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</si>
  <si>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</si>
  <si>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</si>
  <si>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</si>
  <si>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</si>
  <si>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</si>
  <si>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</si>
  <si>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</si>
  <si>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</si>
  <si>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</si>
  <si>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</si>
  <si>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</si>
  <si>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</si>
  <si>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</si>
  <si>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</si>
  <si>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</si>
  <si>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</si>
  <si>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</si>
  <si>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</si>
  <si>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</si>
  <si>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</si>
  <si>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</si>
  <si>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</si>
  <si>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</si>
  <si>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</si>
  <si>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</si>
  <si>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</si>
  <si>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</si>
  <si>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</si>
  <si>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</si>
  <si>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</si>
  <si>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</si>
  <si>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</si>
  <si>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</si>
  <si>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</si>
  <si>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</si>
  <si>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</si>
  <si>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</si>
  <si>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</si>
  <si>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</si>
  <si>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</si>
  <si>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</si>
  <si>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</si>
  <si>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</si>
  <si>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</si>
  <si>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</si>
  <si>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</si>
  <si>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</si>
  <si>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</si>
  <si>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</si>
  <si>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</si>
  <si>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</si>
  <si>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</si>
  <si>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</si>
  <si>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</si>
  <si>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</si>
  <si>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</si>
  <si>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</si>
  <si>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</si>
  <si>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</si>
  <si>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</si>
  <si>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</si>
  <si>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</si>
  <si>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</si>
  <si>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</si>
  <si>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</si>
  <si>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</si>
  <si>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</si>
  <si>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</si>
  <si>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</si>
  <si>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</si>
  <si>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</si>
  <si>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</si>
  <si>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</si>
  <si>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</si>
  <si>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</si>
  <si>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</si>
  <si>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</si>
  <si>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</si>
  <si>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</si>
  <si>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</si>
  <si>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</si>
  <si>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</si>
  <si>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</si>
  <si>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</si>
  <si>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</si>
  <si>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</si>
  <si>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</si>
  <si>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</si>
  <si>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</si>
  <si>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</si>
  <si>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</si>
  <si>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</si>
  <si>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</si>
  <si>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</si>
  <si>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</si>
  <si>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</si>
  <si>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</si>
  <si>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</si>
  <si>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</si>
  <si>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</si>
  <si>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</si>
  <si>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</si>
  <si>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</si>
  <si>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</si>
  <si>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</si>
  <si>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</si>
  <si>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</si>
  <si>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</si>
  <si>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</si>
  <si>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</si>
  <si>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</si>
  <si>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</si>
  <si>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</si>
  <si>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</si>
  <si>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</si>
  <si>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</si>
  <si>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</si>
  <si>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</si>
  <si>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</si>
  <si>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</si>
  <si>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</si>
  <si>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</si>
  <si>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</si>
  <si>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</si>
  <si>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</si>
  <si>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</si>
  <si>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</si>
  <si>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</si>
  <si>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</si>
  <si>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</si>
  <si>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</si>
  <si>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</si>
  <si>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</si>
  <si>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</si>
  <si>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</si>
  <si>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</si>
  <si>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</si>
  <si>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</si>
  <si>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</si>
  <si>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</si>
  <si>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</si>
  <si>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</si>
  <si>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</si>
  <si>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</si>
  <si>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</si>
  <si>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</si>
  <si>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</si>
  <si>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</si>
  <si>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</si>
  <si>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</si>
  <si>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</si>
  <si>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</si>
  <si>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</si>
  <si>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</si>
  <si>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</si>
  <si>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</si>
  <si>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</si>
  <si>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</si>
  <si>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</si>
  <si>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</si>
  <si>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</si>
  <si>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</si>
  <si>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</si>
  <si>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</si>
  <si>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</si>
  <si>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</si>
  <si>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</si>
  <si>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</si>
  <si>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</si>
  <si>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</si>
  <si>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</si>
  <si>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</si>
  <si>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</si>
  <si>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</si>
  <si>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</si>
  <si>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</si>
  <si>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</si>
  <si>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</si>
  <si>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</si>
  <si>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</si>
  <si>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</si>
  <si>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</si>
  <si>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</si>
  <si>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</si>
  <si>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</si>
  <si>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</si>
  <si>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</si>
  <si>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</si>
  <si>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</si>
  <si>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</si>
  <si>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</si>
  <si>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</si>
  <si>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</si>
  <si>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</si>
  <si>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</si>
  <si>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</si>
  <si>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</si>
  <si>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</si>
  <si>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</si>
  <si>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</si>
  <si>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</si>
  <si>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</si>
  <si>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</si>
  <si>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</si>
  <si>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</si>
  <si>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</si>
  <si>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</si>
  <si>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</si>
  <si>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</si>
  <si>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</si>
  <si>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</si>
  <si>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</si>
  <si>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</si>
  <si>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</si>
  <si>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</si>
  <si>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</si>
  <si>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</si>
  <si>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</si>
  <si>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</si>
  <si>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</si>
  <si>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</si>
  <si>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</si>
  <si>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</si>
  <si>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</si>
  <si>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</si>
  <si>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</si>
  <si>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</si>
  <si>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</si>
  <si>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</si>
  <si>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</si>
  <si>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</si>
  <si>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</si>
  <si>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</si>
  <si>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</si>
  <si>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</si>
  <si>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</si>
  <si>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</si>
  <si>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</si>
  <si>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</si>
  <si>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</si>
  <si>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</si>
  <si>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</si>
  <si>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</si>
  <si>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</si>
  <si>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</si>
  <si>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</si>
  <si>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</si>
  <si>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</si>
  <si>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</si>
  <si>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</si>
  <si>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</si>
  <si>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</si>
  <si>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</si>
  <si>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</si>
  <si>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</si>
  <si>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</si>
  <si>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</si>
  <si>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</si>
  <si>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</si>
  <si>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</si>
  <si>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</si>
  <si>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</si>
  <si>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</si>
  <si>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</si>
  <si>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</si>
  <si>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</si>
  <si>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</si>
  <si>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</si>
  <si>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</si>
  <si>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</si>
  <si>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</si>
  <si>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</si>
  <si>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</si>
  <si>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</si>
  <si>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</si>
  <si>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</si>
  <si>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</si>
  <si>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</si>
  <si>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</si>
  <si>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</si>
  <si>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</si>
  <si>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</si>
  <si>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</si>
  <si>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</si>
  <si>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</si>
  <si>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</si>
  <si>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</si>
  <si>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</si>
  <si>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</si>
  <si>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</si>
  <si>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</si>
  <si>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</si>
  <si>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</si>
  <si>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</si>
  <si>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</si>
  <si>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</si>
  <si>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</si>
  <si>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</si>
  <si>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</si>
  <si>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</si>
  <si>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</si>
  <si>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</si>
  <si>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</si>
  <si>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</si>
  <si>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</si>
  <si>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</si>
  <si>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</si>
  <si>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</si>
  <si>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</si>
  <si>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</si>
  <si>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</si>
  <si>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</si>
  <si>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</si>
  <si>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</si>
  <si>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</si>
  <si>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</si>
  <si>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</si>
  <si>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</si>
  <si>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</si>
  <si>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</si>
  <si>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</si>
  <si>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</si>
  <si>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</si>
  <si>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</si>
  <si>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</si>
  <si>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</si>
  <si>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</si>
  <si>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</si>
  <si>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</si>
  <si>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</si>
  <si>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</si>
  <si>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</si>
  <si>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</si>
  <si>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</si>
  <si>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</si>
  <si>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</si>
  <si>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</si>
  <si>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</si>
  <si>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</si>
  <si>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</si>
  <si>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</si>
  <si>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</si>
  <si>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</si>
  <si>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</si>
  <si>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</si>
  <si>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</si>
  <si>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</si>
  <si>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</si>
  <si>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</si>
  <si>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</si>
  <si>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</si>
  <si>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</si>
  <si>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</si>
  <si>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</si>
  <si>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</si>
  <si>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</si>
  <si>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</si>
  <si>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</si>
  <si>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</si>
  <si>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</si>
  <si>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</si>
  <si>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</si>
  <si>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</si>
  <si>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</si>
  <si>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</si>
  <si>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</si>
  <si>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</si>
  <si>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</si>
  <si>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</si>
  <si>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</si>
  <si>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</si>
  <si>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</si>
  <si>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</si>
  <si>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</si>
  <si>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</si>
  <si>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</si>
  <si>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</si>
  <si>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</si>
  <si>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</si>
  <si>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</si>
  <si>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</si>
  <si>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</si>
  <si>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</si>
  <si>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</si>
  <si>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</si>
  <si>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</si>
  <si>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</si>
  <si>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</si>
  <si>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</si>
  <si>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</si>
  <si>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</si>
  <si>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</si>
  <si>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</si>
  <si>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</si>
  <si>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</si>
  <si>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</si>
  <si>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</si>
  <si>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</si>
  <si>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</si>
  <si>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</si>
  <si>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</si>
  <si>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</si>
  <si>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</si>
  <si>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</si>
  <si>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</si>
  <si>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</si>
  <si>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</si>
  <si>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</si>
  <si>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</si>
  <si>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</si>
  <si>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</si>
  <si>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</si>
  <si>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</si>
  <si>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</si>
  <si>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</si>
  <si>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</si>
  <si>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</si>
  <si>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</si>
  <si>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</si>
  <si>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</si>
  <si>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</si>
  <si>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</si>
  <si>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</si>
  <si>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</si>
  <si>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</si>
  <si>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</si>
  <si>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</si>
  <si>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</si>
  <si>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</si>
  <si>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</si>
  <si>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</si>
  <si>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</si>
  <si>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</si>
  <si>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</si>
  <si>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</si>
  <si>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</si>
  <si>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</si>
  <si>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</si>
  <si>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</si>
  <si>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</si>
  <si>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</si>
  <si>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</si>
  <si>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</si>
  <si>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</si>
  <si>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</si>
  <si>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</si>
  <si>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</si>
  <si>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</si>
  <si>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</si>
  <si>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</si>
  <si>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</si>
  <si>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</si>
  <si>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</si>
  <si>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</si>
  <si>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</si>
  <si>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</si>
  <si>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</si>
  <si>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</si>
  <si>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</si>
  <si>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</si>
  <si>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</si>
  <si>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</si>
  <si>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</si>
  <si>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</si>
  <si>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</si>
  <si>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</si>
  <si>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</si>
  <si>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</si>
  <si>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</si>
  <si>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</si>
  <si>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</si>
  <si>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</si>
  <si>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</si>
  <si>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</si>
  <si>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</si>
  <si>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</si>
  <si>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</si>
  <si>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</si>
  <si>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</si>
  <si>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</si>
  <si>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</si>
  <si>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</si>
  <si>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</si>
  <si>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</si>
  <si>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</si>
  <si>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</si>
  <si>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</si>
  <si>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</si>
  <si>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</si>
  <si>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</si>
  <si>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</si>
  <si>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</si>
  <si>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</si>
  <si>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</si>
  <si>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</si>
  <si>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</si>
  <si>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</si>
  <si>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</si>
  <si>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</si>
  <si>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</si>
  <si>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</si>
  <si>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</si>
  <si>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</si>
  <si>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</si>
  <si>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</si>
  <si>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</si>
  <si>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</si>
  <si>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</si>
  <si>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</si>
  <si>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</si>
  <si>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</si>
  <si>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</si>
  <si>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</si>
  <si>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</si>
  <si>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</si>
  <si>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</si>
  <si>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</si>
  <si>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</si>
  <si>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</si>
  <si>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</si>
  <si>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</si>
  <si>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</si>
  <si>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</si>
  <si>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</si>
  <si>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</si>
  <si>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</si>
  <si>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</si>
  <si>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</si>
  <si>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</si>
  <si>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</si>
  <si>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</si>
  <si>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</si>
  <si>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</si>
  <si>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</si>
  <si>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</si>
  <si>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</si>
  <si>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</si>
  <si>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</si>
  <si>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</si>
  <si>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</si>
  <si>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</si>
  <si>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</si>
  <si>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</si>
  <si>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</si>
  <si>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</si>
  <si>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</si>
  <si>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</si>
  <si>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</si>
  <si>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</si>
  <si>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</si>
  <si>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</si>
  <si>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</si>
  <si>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</si>
  <si>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</si>
  <si>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</si>
  <si>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</si>
  <si>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</si>
  <si>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</si>
  <si>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</si>
  <si>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</si>
  <si>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</si>
  <si>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</si>
  <si>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</si>
  <si>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</si>
  <si>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</si>
  <si>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</si>
  <si>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</si>
  <si>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</si>
  <si>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</si>
  <si>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</si>
  <si>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</si>
  <si>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</si>
  <si>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</si>
  <si>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</si>
  <si>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</si>
  <si>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</si>
  <si>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</si>
  <si>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</si>
  <si>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</si>
  <si>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</si>
  <si>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</si>
  <si>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</si>
  <si>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</si>
  <si>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</si>
  <si>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</si>
  <si>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</si>
  <si>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</si>
  <si>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</si>
  <si>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</si>
  <si>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</si>
  <si>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</si>
  <si>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</si>
  <si>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</si>
  <si>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</si>
  <si>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</si>
  <si>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</si>
  <si>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</si>
  <si>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</si>
  <si>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</si>
  <si>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</si>
  <si>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</si>
  <si>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</si>
  <si>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</si>
  <si>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</si>
  <si>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</si>
  <si>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</si>
  <si>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</si>
  <si>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</si>
  <si>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</si>
  <si>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</si>
  <si>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</si>
  <si>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</si>
  <si>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</si>
  <si>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</si>
  <si>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</si>
  <si>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</si>
  <si>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</si>
  <si>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</si>
  <si>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</si>
  <si>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</si>
  <si>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</si>
  <si>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</si>
  <si>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</si>
  <si>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</si>
  <si>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</si>
  <si>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</si>
  <si>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</si>
  <si>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</si>
  <si>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</si>
  <si>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</si>
  <si>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</si>
  <si>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</si>
  <si>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</si>
  <si>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</si>
  <si>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</si>
  <si>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</si>
  <si>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</si>
  <si>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</si>
  <si>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</si>
  <si>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</si>
  <si>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</si>
  <si>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</si>
  <si>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</si>
  <si>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</si>
  <si>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</si>
  <si>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</si>
  <si>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</si>
  <si>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</si>
  <si>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</si>
  <si>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</si>
  <si>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</si>
  <si>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</si>
  <si>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</si>
  <si>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</si>
  <si>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</si>
  <si>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</si>
  <si>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</si>
  <si>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</si>
  <si>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</si>
  <si>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</si>
  <si>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</si>
  <si>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</si>
  <si>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</si>
  <si>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</si>
  <si>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</si>
  <si>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</si>
  <si>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</si>
  <si>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</si>
  <si>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</si>
  <si>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</si>
  <si>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</si>
  <si>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</si>
  <si>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</si>
  <si>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</si>
  <si>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</si>
  <si>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</si>
  <si>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</si>
  <si>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</si>
  <si>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</si>
  <si>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</si>
  <si>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</si>
  <si>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</si>
  <si>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</si>
  <si>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</si>
  <si>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</si>
  <si>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</si>
  <si>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</si>
  <si>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</si>
  <si>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</si>
  <si>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</si>
  <si>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</si>
  <si>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</si>
  <si>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</si>
  <si>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</si>
  <si>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</si>
  <si>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</si>
  <si>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</si>
  <si>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</si>
  <si>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</si>
  <si>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</si>
  <si>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</si>
  <si>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</si>
  <si>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</si>
  <si>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</si>
  <si>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</si>
  <si>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</si>
  <si>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</si>
  <si>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</si>
  <si>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</si>
  <si>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</si>
  <si>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</si>
  <si>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</si>
  <si>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</si>
  <si>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</si>
  <si>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</si>
  <si>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</si>
  <si>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</si>
  <si>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</si>
  <si>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</si>
  <si>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</si>
  <si>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</si>
  <si>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</si>
  <si>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</si>
  <si>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</si>
  <si>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</si>
  <si>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</si>
  <si>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</si>
  <si>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</si>
  <si>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</si>
  <si>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</si>
  <si>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</si>
  <si>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</si>
  <si>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</si>
  <si>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</si>
  <si>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</si>
  <si>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</si>
  <si>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</si>
  <si>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</si>
  <si>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</si>
  <si>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</si>
  <si>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</si>
  <si>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</si>
  <si>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</si>
  <si>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</si>
  <si>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</si>
  <si>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</si>
  <si>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</si>
  <si>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</si>
  <si>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</si>
  <si>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</si>
  <si>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</si>
  <si>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</si>
  <si>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</si>
  <si>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</si>
  <si>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</si>
  <si>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</si>
  <si>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</si>
  <si>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</si>
  <si>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</si>
  <si>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</si>
  <si>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</si>
  <si>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</si>
  <si>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</si>
  <si>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</si>
  <si>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</si>
  <si>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</si>
  <si>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</si>
  <si>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</si>
  <si>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</si>
  <si>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</si>
  <si>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</si>
  <si>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</si>
  <si>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</si>
  <si>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</si>
  <si>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</si>
  <si>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</si>
  <si>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</si>
  <si>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</si>
  <si>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</si>
  <si>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</si>
  <si>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</si>
  <si>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</si>
  <si>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</si>
  <si>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</si>
  <si>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</si>
  <si>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</si>
  <si>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</si>
  <si>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</si>
  <si>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</si>
  <si>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</si>
  <si>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</si>
  <si>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</si>
  <si>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</si>
  <si>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</si>
  <si>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</si>
  <si>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</si>
  <si>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</si>
  <si>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</si>
  <si>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</si>
  <si>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</si>
  <si>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</si>
  <si>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</si>
  <si>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</si>
  <si>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</si>
  <si>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</si>
  <si>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</si>
  <si>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</si>
  <si>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</si>
  <si>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</si>
  <si>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</si>
  <si>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</si>
  <si>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</si>
  <si>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</si>
  <si>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</si>
  <si>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</si>
  <si>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</si>
  <si>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</si>
  <si>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</si>
  <si>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</si>
  <si>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</si>
  <si>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</si>
  <si>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</si>
  <si>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</si>
  <si>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</si>
  <si>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</si>
  <si>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</si>
  <si>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</si>
  <si>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</si>
  <si>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</si>
  <si>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</si>
  <si>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</si>
  <si>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</si>
  <si>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</si>
  <si>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</si>
  <si>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</si>
  <si>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</si>
  <si>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</si>
  <si>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</si>
  <si>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</si>
  <si>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</si>
  <si>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</si>
  <si>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</si>
  <si>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</si>
  <si>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</si>
  <si>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</si>
  <si>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</si>
  <si>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</si>
  <si>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</si>
  <si>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</si>
  <si>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</si>
  <si>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</si>
  <si>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</si>
  <si>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</si>
  <si>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</si>
  <si>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</si>
  <si>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</si>
  <si>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</si>
  <si>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</si>
  <si>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</si>
  <si>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</si>
  <si>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</si>
  <si>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</si>
  <si>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</si>
  <si>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</si>
  <si>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</si>
  <si>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</si>
  <si>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</si>
  <si>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</si>
  <si>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</si>
  <si>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</si>
  <si>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</si>
  <si>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</si>
  <si>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</si>
  <si>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</si>
  <si>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</si>
  <si>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</si>
  <si>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</si>
  <si>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</si>
  <si>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</si>
  <si>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</si>
  <si>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</si>
  <si>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</si>
  <si>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</si>
  <si>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</si>
  <si>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</si>
  <si>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</si>
  <si>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</si>
  <si>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</si>
  <si>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</si>
  <si>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</si>
  <si>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</si>
  <si>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</si>
  <si>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</si>
  <si>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</si>
  <si>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</si>
  <si>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</si>
  <si>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</si>
  <si>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</si>
  <si>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</si>
  <si>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</si>
  <si>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</si>
  <si>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</si>
  <si>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</si>
  <si>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</si>
  <si>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</si>
  <si>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</si>
  <si>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</si>
  <si>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</si>
  <si>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</si>
  <si>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</si>
  <si>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</si>
  <si>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</si>
  <si>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</si>
  <si>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</si>
  <si>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</si>
  <si>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</si>
  <si>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</si>
  <si>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</si>
  <si>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</si>
  <si>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</si>
  <si>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</si>
  <si>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</si>
  <si>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</si>
  <si>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</si>
  <si>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</si>
  <si>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</si>
  <si>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</si>
  <si>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</si>
  <si>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</si>
  <si>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</si>
  <si>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</si>
  <si>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</si>
  <si>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</si>
  <si>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</si>
  <si>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</si>
  <si>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</si>
  <si>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</si>
  <si>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</si>
  <si>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</si>
  <si>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</si>
  <si>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</si>
  <si>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</si>
  <si>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</si>
  <si>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</si>
  <si>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</si>
  <si>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</si>
  <si>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</si>
  <si>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</si>
  <si>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</si>
  <si>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</si>
  <si>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</si>
  <si>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</si>
  <si>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</si>
  <si>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</si>
  <si>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</si>
  <si>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</si>
  <si>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</si>
  <si>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</si>
  <si>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</si>
  <si>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</si>
  <si>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</si>
  <si>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</si>
  <si>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</si>
  <si>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</si>
  <si>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</si>
  <si>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</si>
  <si>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</si>
  <si>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</si>
  <si>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</si>
  <si>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</si>
  <si>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</si>
  <si>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</si>
  <si>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</si>
  <si>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</si>
  <si>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</si>
  <si>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</si>
  <si>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</si>
  <si>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</si>
  <si>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</si>
  <si>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</si>
  <si>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</si>
  <si>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</si>
  <si>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</si>
  <si>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</si>
  <si>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</si>
  <si>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</si>
  <si>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</si>
  <si>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</si>
  <si>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</si>
  <si>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</si>
  <si>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</si>
  <si>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</si>
  <si>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</si>
  <si>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</si>
  <si>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</si>
  <si>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</si>
  <si>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</si>
  <si>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</si>
  <si>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</si>
  <si>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</si>
  <si>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</si>
  <si>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</si>
  <si>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</si>
  <si>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</si>
  <si>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</si>
  <si>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</si>
  <si>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</si>
  <si>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</si>
  <si>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</si>
  <si>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</si>
  <si>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</si>
  <si>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</si>
  <si>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</si>
  <si>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</si>
  <si>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</si>
  <si>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</si>
  <si>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</si>
  <si>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</si>
  <si>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</si>
  <si>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</si>
  <si>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</si>
  <si>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</si>
  <si>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</si>
  <si>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</si>
  <si>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</si>
  <si>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</si>
  <si>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</si>
  <si>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</si>
  <si>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</si>
  <si>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</si>
  <si>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</si>
  <si>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</si>
  <si>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</si>
  <si>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</si>
  <si>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</si>
  <si>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</si>
  <si>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</si>
  <si>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</si>
  <si>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</si>
  <si>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</si>
  <si>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</si>
  <si>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</si>
  <si>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</si>
  <si>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</si>
  <si>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</si>
  <si>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</si>
  <si>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</si>
  <si>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</si>
  <si>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</si>
  <si>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</si>
  <si>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</si>
  <si>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</si>
  <si>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</si>
  <si>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</si>
  <si>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</si>
  <si>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</si>
  <si>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</si>
  <si>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</si>
  <si>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</si>
  <si>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</si>
  <si>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</si>
  <si>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</si>
  <si>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</si>
  <si>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</si>
  <si>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</si>
  <si>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</si>
  <si>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</si>
  <si>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</si>
  <si>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</si>
  <si>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</si>
  <si>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</si>
  <si>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</si>
  <si>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</si>
  <si>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</si>
  <si>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</si>
  <si>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</si>
  <si>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</si>
  <si>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</si>
  <si>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</si>
  <si>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</si>
  <si>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</si>
  <si>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</si>
  <si>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</si>
  <si>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</si>
  <si>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</si>
  <si>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</si>
  <si>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</si>
  <si>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</si>
  <si>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</si>
  <si>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</si>
  <si>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</si>
  <si>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</si>
  <si>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</si>
  <si>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</si>
  <si>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</si>
  <si>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</si>
  <si>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</si>
  <si>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</si>
  <si>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</si>
  <si>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</si>
  <si>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</si>
  <si>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</si>
  <si>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</si>
  <si>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</si>
  <si>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</si>
  <si>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</si>
  <si>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</si>
  <si>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</si>
  <si>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</si>
  <si>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</si>
  <si>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</si>
  <si>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</si>
  <si>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</si>
  <si>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</si>
  <si>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</si>
  <si>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</si>
  <si>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</si>
  <si>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</si>
  <si>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</si>
  <si>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</si>
  <si>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</si>
  <si>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</si>
  <si>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</si>
  <si>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</si>
  <si>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</si>
  <si>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</si>
  <si>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</si>
  <si>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</si>
  <si>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</si>
  <si>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</si>
  <si>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</si>
  <si>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</si>
  <si>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</si>
  <si>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</si>
  <si>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</si>
  <si>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</si>
  <si>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</si>
  <si>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</si>
  <si>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</si>
  <si>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</si>
  <si>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</si>
  <si>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</si>
  <si>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</si>
  <si>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</si>
  <si>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</si>
  <si>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</si>
  <si>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</si>
  <si>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</si>
  <si>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</si>
  <si>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</si>
  <si>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</si>
  <si>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</si>
  <si>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</si>
  <si>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</si>
  <si>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</si>
  <si>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</si>
  <si>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</si>
  <si>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</si>
  <si>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</si>
  <si>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</si>
  <si>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</si>
  <si>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</si>
  <si>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</si>
  <si>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</si>
  <si>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</si>
  <si>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</si>
  <si>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</si>
  <si>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</si>
  <si>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</si>
  <si>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</si>
  <si>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</si>
  <si>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</si>
  <si>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</si>
  <si>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</si>
  <si>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</si>
  <si>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</si>
  <si>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</si>
  <si>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</si>
  <si>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</si>
  <si>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</si>
  <si>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</si>
  <si>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</si>
  <si>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</si>
  <si>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</si>
  <si>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</si>
  <si>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</si>
  <si>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</si>
  <si>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</si>
  <si>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</si>
  <si>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</si>
  <si>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</si>
  <si>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</si>
  <si>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</si>
  <si>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</si>
  <si>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</si>
  <si>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</si>
  <si>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</si>
  <si>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</si>
  <si>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</si>
  <si>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</si>
  <si>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</si>
  <si>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</si>
  <si>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</si>
  <si>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</si>
  <si>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</si>
  <si>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</si>
  <si>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</si>
  <si>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</si>
  <si>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</si>
  <si>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</si>
  <si>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</si>
  <si>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</si>
  <si>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</si>
  <si>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</si>
  <si>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</si>
  <si>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</si>
  <si>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</si>
  <si>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</si>
  <si>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</si>
  <si>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</si>
  <si>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</si>
  <si>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</si>
  <si>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</si>
  <si>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</si>
  <si>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</si>
  <si>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</si>
  <si>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</si>
  <si>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</si>
  <si>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</si>
  <si>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</si>
  <si>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</si>
  <si>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</si>
  <si>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</si>
  <si>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</si>
  <si>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</si>
  <si>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</si>
  <si>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</si>
  <si>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</si>
  <si>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</si>
  <si>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</si>
  <si>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</si>
  <si>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</si>
  <si>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</si>
  <si>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</si>
  <si>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</si>
  <si>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</si>
  <si>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</si>
  <si>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</si>
  <si>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</si>
  <si>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</si>
  <si>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</si>
  <si>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</si>
  <si>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</si>
  <si>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</si>
  <si>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</si>
  <si>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</si>
  <si>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</si>
  <si>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</si>
  <si>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</si>
  <si>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</si>
  <si>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</si>
  <si>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</si>
  <si>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</si>
  <si>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</si>
  <si>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</si>
  <si>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</si>
  <si>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</si>
  <si>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</si>
  <si>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</si>
  <si>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</si>
  <si>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</si>
  <si>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</si>
  <si>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</si>
  <si>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</si>
  <si>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</si>
  <si>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</si>
  <si>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</si>
  <si>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</si>
  <si>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</si>
  <si>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</si>
  <si>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</si>
  <si>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</si>
  <si>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</si>
  <si>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</si>
  <si>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</si>
  <si>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</si>
  <si>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</si>
  <si>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</si>
  <si>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</si>
  <si>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</si>
  <si>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</si>
  <si>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</si>
  <si>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</si>
  <si>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</si>
  <si>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</si>
  <si>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</si>
  <si>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</si>
  <si>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</si>
  <si>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</si>
  <si>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</si>
  <si>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</si>
  <si>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</si>
  <si>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</si>
  <si>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</si>
  <si>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</si>
  <si>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</si>
  <si>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</si>
  <si>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</si>
  <si>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</si>
  <si>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</si>
  <si>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</si>
  <si>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</si>
  <si>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</si>
  <si>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</si>
  <si>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</si>
  <si>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</si>
  <si>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</si>
  <si>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</si>
  <si>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</si>
  <si>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</si>
  <si>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</si>
  <si>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</si>
  <si>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</si>
  <si>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</si>
  <si>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</si>
  <si>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</si>
  <si>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</si>
  <si>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</si>
  <si>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</si>
  <si>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</si>
  <si>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</si>
  <si>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</si>
  <si>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</si>
  <si>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</si>
  <si>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</si>
  <si>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</si>
  <si>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</si>
  <si>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</si>
  <si>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</si>
  <si>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</si>
  <si>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</si>
  <si>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</si>
  <si>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</si>
  <si>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</si>
  <si>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</si>
  <si>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</si>
  <si>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</si>
  <si>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</si>
  <si>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</si>
  <si>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</si>
  <si>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</si>
  <si>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</si>
  <si>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</si>
  <si>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</si>
  <si>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</si>
  <si>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</si>
  <si>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</si>
  <si>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</si>
  <si>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</si>
  <si>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</si>
  <si>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</si>
  <si>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</si>
  <si>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</si>
  <si>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</si>
  <si>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</si>
  <si>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</si>
  <si>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</si>
  <si>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</si>
  <si>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</si>
  <si>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</si>
  <si>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</si>
  <si>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</si>
  <si>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</si>
  <si>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</si>
  <si>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</si>
  <si>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</si>
  <si>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</si>
  <si>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</si>
  <si>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</si>
  <si>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</si>
  <si>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</si>
  <si>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</si>
  <si>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</si>
  <si>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</si>
  <si>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</si>
  <si>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</si>
  <si>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</si>
  <si>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</si>
  <si>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</si>
  <si>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</si>
  <si>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</si>
  <si>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</si>
  <si>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</si>
  <si>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</si>
  <si>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</si>
  <si>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</si>
  <si>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</si>
  <si>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</si>
  <si>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</si>
  <si>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</si>
  <si>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</si>
  <si>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</si>
  <si>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</si>
  <si>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</si>
  <si>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</si>
  <si>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</si>
  <si>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</si>
  <si>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</si>
  <si>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</si>
  <si>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</si>
  <si>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</si>
  <si>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</si>
  <si>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</si>
  <si>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</si>
  <si>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</si>
  <si>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</si>
  <si>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</si>
  <si>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</si>
  <si>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</si>
  <si>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</si>
  <si>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</si>
  <si>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</si>
  <si>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</si>
  <si>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</si>
  <si>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</si>
  <si>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</si>
  <si>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</si>
  <si>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</si>
  <si>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</si>
  <si>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</si>
  <si>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</si>
  <si>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</si>
  <si>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</si>
  <si>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</si>
  <si>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</si>
  <si>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</si>
  <si>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</si>
  <si>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</si>
  <si>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</si>
  <si>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</si>
  <si>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</si>
  <si>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</si>
  <si>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</si>
  <si>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</si>
  <si>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</si>
  <si>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</si>
  <si>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</si>
  <si>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</si>
  <si>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</si>
  <si>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</si>
  <si>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</si>
  <si>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</si>
  <si>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</si>
  <si>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</si>
  <si>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</si>
  <si>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</si>
  <si>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</si>
  <si>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</si>
  <si>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</si>
  <si>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</si>
  <si>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</si>
  <si>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</si>
  <si>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</si>
  <si>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</si>
  <si>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</si>
  <si>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</si>
  <si>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</si>
  <si>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</si>
  <si>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</si>
  <si>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</si>
  <si>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</si>
  <si>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</si>
  <si>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</si>
  <si>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</si>
  <si>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</si>
  <si>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</si>
  <si>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</si>
  <si>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</si>
  <si>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</si>
  <si>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</si>
  <si>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</si>
  <si>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</si>
  <si>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</si>
  <si>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</si>
  <si>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</si>
  <si>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</si>
  <si>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</si>
  <si>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</si>
  <si>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</si>
  <si>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</si>
  <si>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</si>
  <si>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</si>
  <si>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</si>
  <si>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</si>
  <si>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</si>
  <si>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</si>
  <si>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</si>
  <si>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</si>
  <si>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</si>
  <si>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</si>
  <si>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</si>
  <si>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</si>
  <si>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</si>
  <si>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</si>
  <si>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</si>
  <si>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</si>
  <si>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</si>
  <si>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</si>
  <si>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</si>
  <si>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</si>
  <si>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</si>
  <si>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</si>
  <si>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</si>
  <si>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</si>
  <si>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</si>
  <si>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</si>
  <si>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</si>
  <si>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</si>
  <si>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</si>
  <si>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</si>
  <si>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</si>
  <si>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</si>
  <si>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</si>
  <si>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</si>
  <si>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</si>
  <si>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</si>
  <si>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</si>
  <si>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</si>
  <si>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</si>
  <si>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</si>
  <si>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</si>
  <si>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</si>
  <si>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</si>
  <si>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</si>
  <si>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</si>
  <si>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</si>
  <si>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</si>
  <si>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</si>
  <si>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</si>
  <si>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</si>
  <si>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</si>
  <si>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</si>
  <si>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</si>
  <si>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</si>
  <si>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</si>
  <si>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</si>
  <si>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</si>
  <si>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</si>
  <si>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</si>
  <si>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</si>
  <si>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</si>
  <si>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</si>
  <si>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</si>
  <si>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</si>
  <si>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</si>
  <si>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</si>
  <si>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</si>
  <si>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</si>
  <si>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</si>
  <si>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</si>
  <si>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</si>
  <si>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</si>
  <si>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</si>
  <si>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</si>
  <si>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</si>
  <si>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</si>
  <si>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</si>
  <si>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</si>
  <si>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</si>
  <si>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</si>
  <si>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</si>
  <si>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</si>
  <si>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</si>
  <si>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</si>
  <si>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</si>
  <si>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</si>
  <si>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</si>
  <si>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</si>
  <si>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</si>
  <si>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</si>
  <si>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</si>
  <si>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</si>
  <si>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</si>
  <si>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</si>
  <si>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</si>
  <si>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</si>
  <si>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</si>
  <si>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</si>
  <si>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</si>
  <si>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</si>
  <si>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</si>
  <si>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</si>
  <si>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</si>
  <si>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</si>
  <si>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</si>
  <si>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</si>
  <si>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</si>
  <si>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</si>
  <si>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</si>
  <si>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</si>
  <si>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</si>
  <si>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</si>
  <si>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</si>
  <si>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</si>
  <si>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</si>
  <si>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</si>
  <si>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</si>
  <si>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</si>
  <si>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</si>
  <si>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</si>
  <si>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</si>
  <si>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</si>
  <si>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</si>
  <si>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</si>
  <si>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</si>
  <si>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</si>
  <si>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</si>
  <si>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</si>
  <si>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</si>
  <si>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</si>
  <si>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</si>
  <si>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</si>
  <si>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</si>
  <si>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</si>
  <si>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</si>
  <si>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</si>
  <si>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</si>
  <si>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</si>
  <si>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</si>
  <si>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</si>
  <si>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</si>
  <si>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</si>
  <si>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</si>
  <si>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</si>
  <si>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</si>
  <si>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</si>
  <si>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</si>
  <si>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</si>
  <si>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</si>
  <si>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</si>
  <si>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</si>
  <si>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</si>
  <si>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</si>
  <si>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</si>
  <si>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</si>
  <si>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</si>
  <si>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</si>
  <si>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</si>
  <si>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</si>
  <si>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</si>
  <si>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</si>
  <si>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</si>
  <si>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</si>
  <si>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</si>
  <si>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</si>
  <si>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</si>
  <si>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</si>
  <si>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</si>
  <si>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</si>
  <si>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</si>
  <si>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</si>
  <si>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</si>
  <si>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</si>
  <si>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</si>
  <si>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</si>
  <si>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</si>
  <si>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</si>
  <si>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</si>
  <si>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</si>
  <si>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</si>
  <si>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</si>
  <si>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</si>
  <si>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</si>
  <si>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</si>
  <si>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</si>
  <si>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</si>
  <si>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</si>
  <si>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</si>
  <si>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</si>
  <si>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</si>
  <si>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</si>
  <si>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</si>
  <si>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</si>
  <si>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</si>
  <si>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</si>
  <si>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</si>
  <si>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</si>
  <si>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</si>
  <si>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</si>
  <si>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</si>
  <si>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</si>
  <si>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</si>
  <si>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</si>
  <si>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</si>
  <si>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</si>
  <si>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</si>
  <si>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</si>
  <si>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</si>
  <si>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</si>
  <si>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</si>
  <si>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</si>
  <si>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</si>
  <si>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</si>
  <si>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</si>
  <si>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</si>
  <si>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</si>
  <si>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</si>
  <si>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</si>
  <si>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</si>
  <si>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</si>
  <si>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</si>
  <si>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</si>
  <si>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</si>
  <si>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</si>
  <si>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</si>
  <si>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</si>
  <si>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</si>
  <si>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</si>
  <si>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</si>
  <si>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</si>
  <si>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</si>
  <si>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</si>
  <si>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</si>
  <si>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</si>
  <si>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</si>
  <si>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</si>
  <si>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</si>
  <si>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</si>
  <si>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</si>
  <si>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</si>
  <si>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</si>
  <si>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</si>
  <si>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</si>
  <si>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</si>
  <si>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</si>
  <si>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</si>
  <si>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</si>
  <si>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</si>
  <si>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</si>
  <si>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</si>
  <si>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</si>
  <si>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</si>
  <si>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</si>
  <si>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</si>
  <si>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</si>
  <si>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</si>
  <si>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</si>
  <si>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</si>
  <si>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</si>
  <si>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</si>
  <si>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</si>
  <si>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</si>
  <si>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</si>
  <si>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</si>
  <si>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</si>
  <si>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</si>
  <si>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</si>
  <si>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</si>
  <si>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</si>
  <si>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</si>
  <si>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</si>
  <si>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</si>
  <si>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</si>
  <si>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</si>
  <si>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</si>
  <si>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</si>
  <si>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</si>
  <si>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</si>
  <si>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</si>
  <si>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</si>
  <si>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</si>
  <si>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</si>
  <si>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</si>
  <si>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</si>
  <si>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</si>
  <si>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</si>
  <si>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</si>
  <si>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</si>
  <si>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</si>
  <si>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</si>
  <si>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</si>
  <si>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</si>
  <si>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</si>
  <si>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</si>
  <si>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</si>
  <si>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</si>
  <si>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</si>
  <si>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</si>
  <si>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</si>
  <si>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</si>
  <si>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</si>
  <si>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</si>
  <si>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</si>
  <si>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</si>
  <si>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</si>
  <si>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</si>
  <si>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</si>
  <si>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</si>
  <si>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</si>
  <si>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</si>
  <si>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</si>
  <si>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</si>
  <si>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</si>
  <si>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</si>
  <si>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</si>
  <si>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</si>
  <si>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</si>
  <si>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</si>
  <si>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</si>
  <si>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</si>
  <si>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</si>
  <si>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</si>
  <si>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</si>
  <si>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</si>
  <si>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</si>
  <si>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</si>
  <si>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</si>
  <si>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</si>
  <si>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</si>
  <si>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</si>
  <si>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</si>
  <si>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</si>
  <si>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</si>
  <si>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</si>
  <si>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</si>
  <si>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</si>
  <si>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</si>
  <si>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</si>
  <si>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</si>
  <si>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</si>
  <si>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</si>
  <si>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</si>
  <si>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</si>
  <si>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</si>
  <si>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</si>
  <si>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</si>
  <si>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</si>
  <si>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</si>
  <si>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</si>
  <si>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</si>
  <si>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</si>
  <si>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</si>
  <si>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</si>
  <si>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</si>
  <si>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</si>
  <si>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</si>
  <si>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</si>
  <si>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</si>
  <si>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</si>
  <si>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</si>
  <si>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</si>
  <si>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</si>
  <si>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</si>
  <si>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</si>
  <si>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</si>
  <si>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</si>
  <si>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</si>
  <si>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</si>
  <si>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</si>
  <si>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</si>
  <si>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</si>
  <si>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</si>
  <si>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</si>
  <si>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</si>
  <si>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</si>
  <si>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</si>
  <si>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</si>
  <si>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</si>
  <si>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</si>
  <si>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</si>
  <si>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</si>
  <si>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</si>
  <si>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</si>
  <si>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</si>
  <si>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</si>
  <si>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</si>
  <si>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</si>
  <si>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</si>
  <si>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</si>
  <si>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</si>
  <si>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</si>
  <si>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</si>
  <si>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</si>
  <si>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</si>
  <si>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</si>
  <si>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</si>
  <si>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</si>
  <si>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</si>
  <si>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</si>
  <si>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</si>
  <si>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</si>
  <si>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</si>
  <si>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</si>
  <si>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</si>
  <si>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</si>
  <si>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</si>
  <si>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</si>
  <si>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</si>
  <si>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</si>
  <si>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</si>
  <si>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</si>
  <si>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</si>
  <si>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</si>
  <si>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</si>
  <si>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</si>
  <si>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</si>
  <si>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</si>
  <si>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</si>
  <si>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</si>
  <si>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</si>
  <si>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</si>
  <si>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</si>
  <si>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</si>
  <si>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</si>
  <si>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</si>
  <si>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</si>
  <si>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</si>
  <si>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</si>
  <si>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</si>
  <si>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</si>
  <si>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</si>
  <si>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</si>
  <si>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</si>
  <si>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</si>
  <si>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</si>
  <si>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</si>
  <si>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</si>
  <si>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</si>
  <si>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</si>
  <si>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</si>
  <si>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</si>
  <si>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</si>
  <si>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</si>
  <si>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</si>
  <si>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</si>
  <si>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</si>
  <si>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</si>
  <si>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</si>
  <si>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</si>
  <si>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</si>
  <si>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</si>
  <si>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</si>
  <si>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</si>
  <si>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</si>
  <si>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</si>
  <si>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</si>
  <si>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</si>
  <si>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</si>
  <si>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</si>
  <si>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</si>
  <si>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</si>
  <si>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</si>
  <si>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</si>
  <si>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</si>
  <si>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</si>
  <si>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</si>
  <si>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</si>
  <si>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</si>
  <si>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</si>
  <si>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</si>
  <si>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</si>
  <si>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</si>
  <si>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</si>
  <si>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</si>
  <si>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</si>
  <si>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</si>
  <si>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</si>
  <si>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</si>
  <si>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</si>
  <si>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</si>
  <si>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</si>
  <si>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</si>
  <si>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</si>
  <si>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</si>
  <si>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</si>
  <si>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</si>
  <si>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</si>
  <si>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</si>
  <si>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</si>
  <si>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</si>
  <si>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</si>
  <si>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</si>
  <si>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</si>
  <si>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</si>
  <si>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</si>
  <si>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</si>
  <si>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</si>
  <si>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</si>
  <si>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</si>
  <si>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</si>
  <si>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</si>
  <si>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</si>
  <si>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</si>
  <si>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</si>
  <si>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</si>
  <si>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</si>
  <si>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</si>
  <si>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</si>
  <si>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</si>
  <si>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</si>
  <si>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</si>
  <si>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</si>
  <si>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</si>
  <si>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</si>
  <si>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</si>
  <si>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</si>
  <si>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</si>
  <si>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</si>
  <si>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</si>
  <si>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</si>
  <si>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</si>
  <si>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</si>
  <si>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</si>
  <si>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</si>
  <si>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</si>
  <si>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</si>
  <si>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</si>
  <si>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</si>
  <si>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</si>
  <si>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</si>
  <si>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</si>
  <si>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</si>
  <si>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</si>
  <si>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</si>
  <si>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</si>
  <si>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</si>
  <si>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</si>
  <si>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</si>
  <si>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</si>
  <si>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</si>
  <si>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</si>
  <si>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</si>
  <si>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</si>
  <si>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</si>
  <si>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</si>
  <si>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</si>
  <si>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</si>
  <si>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</si>
  <si>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</si>
  <si>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</si>
  <si>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</si>
  <si>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</si>
  <si>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</si>
  <si>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</si>
  <si>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</si>
  <si>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</si>
  <si>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</si>
  <si>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</si>
  <si>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</si>
  <si>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</si>
  <si>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</si>
  <si>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</si>
  <si>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</si>
  <si>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</si>
  <si>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</si>
  <si>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</si>
  <si>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</si>
  <si>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</si>
  <si>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</si>
  <si>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</si>
  <si>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</si>
  <si>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</si>
  <si>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</si>
  <si>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</si>
  <si>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</si>
  <si>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</si>
  <si>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</si>
  <si>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</si>
  <si>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</si>
  <si>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</si>
  <si>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</si>
  <si>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</si>
  <si>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</si>
  <si>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</si>
  <si>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</si>
  <si>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</si>
  <si>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</si>
  <si>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</si>
  <si>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</si>
  <si>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</si>
  <si>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</si>
  <si>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</si>
  <si>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</si>
  <si>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</si>
  <si>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</si>
  <si>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</si>
  <si>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</si>
  <si>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</si>
  <si>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</si>
  <si>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</si>
  <si>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</si>
  <si>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</si>
  <si>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</si>
  <si>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</si>
  <si>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</si>
  <si>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</si>
  <si>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</si>
  <si>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</si>
  <si>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</si>
  <si>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</si>
  <si>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</si>
  <si>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</si>
  <si>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</si>
  <si>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</si>
  <si>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</si>
  <si>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</si>
  <si>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</si>
  <si>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</si>
  <si>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</si>
  <si>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</si>
  <si>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</si>
  <si>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</si>
  <si>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</si>
  <si>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</si>
  <si>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</si>
  <si>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</si>
  <si>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</si>
  <si>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</si>
  <si>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</si>
  <si>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</si>
  <si>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</si>
  <si>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</si>
  <si>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</si>
  <si>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</si>
  <si>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</si>
  <si>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</si>
  <si>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</si>
  <si>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</si>
  <si>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</si>
  <si>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</si>
  <si>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</si>
  <si>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</si>
  <si>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</si>
  <si>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</si>
  <si>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</si>
  <si>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</si>
  <si>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</si>
  <si>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</si>
  <si>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</si>
  <si>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</si>
  <si>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</si>
  <si>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</si>
  <si>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</si>
  <si>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</si>
  <si>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</si>
  <si>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</si>
  <si>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</si>
  <si>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</si>
  <si>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</si>
  <si>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</si>
  <si>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</si>
  <si>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</si>
  <si>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</si>
  <si>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</si>
  <si>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</si>
  <si>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</si>
  <si>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</si>
  <si>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</si>
  <si>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</si>
  <si>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</si>
  <si>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</si>
  <si>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</si>
  <si>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</si>
  <si>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</si>
  <si>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</si>
  <si>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</si>
  <si>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</si>
  <si>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</si>
  <si>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</si>
  <si>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</si>
  <si>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</si>
  <si>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</si>
  <si>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</si>
  <si>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</si>
  <si>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</si>
  <si>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</si>
  <si>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</si>
  <si>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</si>
  <si>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</si>
  <si>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</si>
  <si>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</si>
  <si>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</si>
  <si>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</si>
  <si>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</si>
  <si>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</si>
  <si>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</si>
  <si>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</si>
  <si>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</si>
  <si>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</si>
  <si>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</si>
  <si>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</si>
  <si>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</si>
  <si>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</si>
  <si>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</si>
  <si>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</si>
  <si>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</si>
  <si>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</si>
  <si>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</si>
  <si>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</si>
  <si>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</si>
  <si>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</si>
  <si>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</si>
  <si>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</si>
  <si>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</si>
  <si>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</si>
  <si>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</si>
  <si>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</si>
  <si>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</si>
  <si>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</si>
  <si>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</si>
  <si>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</si>
  <si>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</si>
  <si>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</si>
  <si>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</si>
  <si>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</si>
  <si>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</si>
  <si>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</si>
  <si>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</si>
  <si>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</si>
  <si>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</si>
  <si>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</si>
  <si>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</si>
  <si>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</si>
  <si>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</si>
  <si>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</si>
  <si>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</si>
  <si>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</si>
  <si>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</si>
  <si>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</si>
  <si>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</si>
  <si>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</si>
  <si>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</si>
  <si>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</si>
  <si>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</si>
  <si>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</si>
  <si>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</si>
  <si>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</si>
  <si>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</si>
  <si>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</si>
  <si>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</si>
  <si>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</si>
  <si>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</si>
  <si>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</si>
  <si>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</si>
  <si>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</si>
  <si>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</si>
  <si>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</si>
  <si>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</si>
  <si>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</si>
  <si>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</si>
  <si>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</si>
  <si>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</si>
  <si>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</si>
  <si>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</si>
  <si>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</si>
  <si>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</si>
  <si>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</si>
  <si>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</si>
  <si>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</si>
  <si>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</si>
  <si>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</si>
  <si>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</si>
  <si>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</si>
  <si>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</si>
  <si>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</si>
  <si>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</si>
  <si>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</si>
  <si>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</si>
  <si>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</si>
  <si>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</si>
  <si>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</si>
  <si>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</si>
  <si>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</si>
  <si>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</si>
  <si>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</si>
  <si>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</si>
  <si>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</si>
  <si>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</si>
  <si>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</si>
  <si>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</si>
  <si>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</si>
  <si>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</si>
  <si>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</si>
  <si>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</si>
  <si>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</si>
  <si>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</si>
  <si>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</si>
  <si>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</si>
  <si>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</si>
  <si>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</si>
  <si>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</si>
  <si>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</si>
  <si>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</si>
  <si>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</si>
  <si>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</si>
  <si>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</si>
  <si>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</si>
  <si>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</si>
  <si>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</si>
  <si>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</si>
  <si>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</si>
  <si>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</si>
  <si>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</si>
  <si>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</si>
  <si>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</si>
  <si>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</si>
  <si>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</si>
  <si>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</si>
  <si>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</si>
  <si>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</si>
  <si>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</si>
  <si>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</si>
  <si>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</si>
  <si>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</si>
  <si>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</si>
  <si>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</si>
  <si>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</si>
  <si>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</si>
  <si>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</si>
  <si>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</si>
  <si>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</si>
  <si>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</si>
  <si>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</si>
  <si>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</si>
  <si>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</si>
  <si>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</si>
  <si>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</si>
  <si>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</si>
  <si>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</si>
  <si>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</si>
  <si>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</si>
  <si>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</si>
  <si>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</si>
  <si>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</si>
  <si>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</si>
  <si>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</si>
  <si>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</si>
  <si>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</si>
  <si>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</si>
  <si>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</si>
  <si>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</si>
  <si>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</si>
  <si>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</si>
  <si>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</si>
  <si>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</si>
  <si>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</si>
  <si>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</si>
  <si>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</si>
  <si>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</si>
  <si>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</si>
  <si>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</si>
  <si>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</si>
  <si>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</si>
  <si>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</si>
  <si>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</si>
  <si>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</si>
  <si>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</si>
  <si>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</si>
  <si>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</si>
  <si>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</si>
  <si>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</si>
  <si>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</si>
  <si>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</si>
  <si>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</si>
  <si>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</si>
  <si>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</si>
  <si>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</si>
  <si>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</si>
  <si>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</si>
  <si>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</si>
  <si>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</si>
  <si>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</si>
  <si>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</si>
  <si>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</si>
  <si>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</si>
  <si>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</si>
  <si>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</si>
  <si>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</si>
  <si>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</si>
  <si>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</si>
  <si>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</si>
  <si>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</si>
  <si>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</si>
  <si>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</si>
  <si>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</si>
  <si>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</si>
  <si>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</si>
  <si>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</si>
  <si>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</si>
  <si>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</si>
  <si>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</si>
  <si>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</si>
  <si>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</si>
  <si>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</si>
  <si>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</si>
  <si>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</si>
  <si>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</si>
  <si>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</si>
  <si>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</si>
  <si>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</si>
  <si>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</si>
  <si>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</si>
  <si>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</si>
  <si>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</si>
  <si>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</si>
  <si>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</si>
  <si>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</si>
  <si>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</si>
  <si>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</si>
  <si>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</si>
  <si>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</si>
  <si>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</si>
  <si>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</si>
  <si>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</si>
  <si>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</si>
  <si>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</si>
  <si>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</si>
  <si>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</si>
  <si>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</si>
  <si>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</si>
  <si>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</si>
  <si>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</si>
  <si>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</si>
  <si>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</si>
  <si>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</si>
  <si>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</si>
  <si>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</si>
  <si>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</si>
  <si>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</si>
  <si>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</si>
  <si>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</si>
  <si>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</si>
  <si>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</si>
  <si>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</si>
  <si>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</si>
  <si>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</si>
  <si>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</si>
  <si>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</si>
  <si>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</si>
  <si>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</si>
  <si>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</si>
  <si>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</si>
  <si>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</si>
  <si>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</si>
  <si>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</si>
  <si>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</si>
  <si>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</si>
  <si>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</si>
  <si>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</si>
  <si>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</si>
  <si>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</si>
  <si>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</si>
  <si>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</si>
  <si>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</si>
  <si>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</si>
  <si>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</si>
  <si>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</si>
  <si>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</si>
  <si>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</si>
  <si>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</si>
  <si>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</si>
  <si>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</si>
  <si>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</si>
  <si>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</si>
  <si>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</si>
  <si>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</si>
  <si>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</si>
  <si>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</si>
  <si>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</si>
  <si>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</si>
  <si>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</si>
  <si>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</si>
  <si>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</si>
  <si>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</si>
  <si>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</si>
  <si>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</si>
  <si>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</si>
  <si>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</si>
  <si>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</si>
  <si>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</si>
  <si>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</si>
  <si>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</si>
  <si>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</si>
  <si>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</si>
  <si>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</si>
  <si>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</si>
  <si>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</si>
  <si>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</si>
  <si>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</si>
  <si>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</si>
  <si>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</si>
  <si>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</si>
  <si>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</si>
  <si>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</si>
  <si>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</si>
  <si>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</si>
  <si>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</si>
  <si>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</si>
  <si>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</si>
  <si>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</si>
  <si>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</si>
  <si>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</si>
  <si>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</si>
  <si>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</si>
  <si>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</si>
  <si>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</si>
  <si>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</si>
  <si>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</si>
  <si>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</si>
  <si>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</si>
  <si>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</si>
  <si>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</si>
  <si>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</si>
  <si>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</si>
  <si>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</si>
  <si>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</si>
  <si>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</si>
  <si>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</si>
  <si>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</si>
  <si>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</si>
  <si>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</si>
  <si>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</si>
  <si>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</si>
  <si>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</si>
  <si>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</si>
  <si>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</si>
  <si>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</si>
  <si>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</si>
  <si>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</si>
  <si>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</si>
  <si>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</si>
  <si>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</si>
  <si>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</si>
  <si>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</si>
  <si>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</si>
  <si>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</si>
  <si>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</si>
  <si>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</si>
  <si>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</si>
  <si>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</si>
  <si>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</si>
  <si>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</si>
  <si>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</si>
  <si>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</si>
  <si>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</si>
  <si>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</si>
  <si>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</si>
  <si>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</si>
  <si>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</si>
  <si>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</si>
  <si>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</si>
  <si>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</si>
  <si>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</si>
  <si>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</si>
  <si>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</si>
  <si>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</si>
  <si>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</si>
  <si>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</si>
  <si>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</si>
  <si>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</si>
  <si>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</si>
  <si>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</si>
  <si>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</si>
  <si>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</si>
  <si>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</si>
  <si>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</si>
  <si>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</si>
  <si>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</si>
  <si>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</si>
  <si>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</si>
  <si>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</si>
  <si>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</si>
  <si>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</si>
  <si>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</si>
  <si>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</si>
  <si>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</si>
  <si>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</si>
  <si>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</si>
  <si>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</si>
  <si>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</si>
  <si>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</si>
  <si>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</si>
  <si>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</si>
  <si>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</si>
  <si>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</si>
  <si>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</si>
  <si>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</si>
  <si>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</si>
  <si>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</si>
  <si>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</si>
  <si>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</si>
  <si>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</si>
  <si>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</si>
  <si>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</si>
  <si>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</si>
  <si>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</si>
  <si>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</si>
  <si>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</si>
  <si>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</si>
  <si>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</si>
  <si>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</si>
  <si>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</si>
  <si>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</si>
  <si>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</si>
  <si>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</si>
  <si>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</si>
  <si>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</si>
  <si>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</si>
  <si>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</si>
  <si>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</si>
  <si>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</si>
  <si>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</si>
  <si>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</si>
  <si>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</si>
  <si>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</si>
  <si>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</si>
  <si>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</si>
  <si>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</si>
  <si>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</si>
  <si>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</si>
  <si>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</si>
  <si>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</si>
  <si>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</si>
  <si>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</si>
  <si>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</si>
  <si>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</si>
  <si>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</si>
  <si>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</si>
  <si>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</si>
  <si>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</si>
  <si>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</si>
  <si>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</si>
  <si>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</si>
  <si>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</si>
  <si>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</si>
  <si>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</si>
  <si>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</si>
  <si>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</si>
  <si>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</si>
  <si>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</si>
  <si>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</si>
  <si>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</si>
  <si>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</si>
  <si>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</si>
  <si>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</si>
  <si>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</si>
  <si>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</si>
  <si>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</si>
  <si>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</si>
  <si>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</si>
  <si>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</si>
  <si>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</si>
  <si>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</si>
  <si>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</si>
  <si>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</si>
  <si>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</si>
  <si>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</si>
  <si>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</si>
  <si>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</si>
  <si>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</si>
  <si>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</si>
  <si>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</si>
  <si>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</si>
  <si>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</si>
  <si>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</si>
  <si>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</si>
  <si>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</si>
  <si>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</si>
  <si>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</si>
  <si>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</si>
  <si>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</si>
  <si>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</si>
  <si>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</si>
  <si>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</si>
  <si>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</si>
  <si>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</si>
  <si>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</si>
  <si>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</si>
  <si>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</si>
  <si>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</si>
  <si>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</si>
  <si>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</si>
  <si>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</si>
  <si>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</si>
  <si>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</si>
  <si>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</si>
  <si>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</si>
  <si>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</si>
  <si>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</si>
  <si>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</si>
  <si>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</si>
  <si>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</si>
  <si>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</si>
  <si>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</si>
  <si>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</si>
  <si>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</si>
  <si>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</si>
  <si>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</si>
  <si>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</si>
  <si>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</si>
  <si>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</si>
  <si>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</si>
  <si>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</si>
  <si>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</si>
  <si>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</si>
  <si>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</si>
  <si>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</si>
  <si>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</si>
  <si>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</si>
  <si>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</si>
  <si>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</si>
  <si>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</si>
  <si>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</si>
  <si>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</si>
  <si>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</si>
  <si>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</si>
  <si>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</si>
  <si>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</si>
  <si>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</si>
  <si>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</si>
  <si>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</si>
  <si>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</si>
  <si>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</si>
  <si>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</si>
  <si>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</si>
  <si>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</si>
  <si>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</si>
  <si>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</si>
  <si>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</si>
  <si>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</si>
  <si>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</si>
  <si>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</si>
  <si>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</si>
  <si>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</si>
  <si>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</si>
  <si>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</si>
  <si>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</si>
  <si>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</si>
  <si>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</si>
  <si>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</si>
  <si>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</si>
  <si>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</si>
  <si>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</si>
  <si>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</si>
  <si>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</si>
  <si>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</si>
  <si>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</si>
  <si>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</si>
  <si>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</si>
  <si>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</si>
  <si>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</si>
  <si>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</si>
  <si>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</si>
  <si>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</si>
  <si>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</si>
  <si>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</si>
  <si>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</si>
  <si>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</si>
  <si>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</si>
  <si>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</si>
  <si>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</si>
  <si>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</si>
  <si>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</si>
  <si>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</si>
  <si>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</si>
  <si>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</si>
  <si>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</si>
  <si>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</si>
  <si>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</si>
  <si>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</si>
  <si>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</si>
  <si>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</si>
  <si>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</si>
  <si>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</si>
  <si>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</si>
  <si>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</si>
  <si>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</si>
  <si>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</si>
  <si>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</si>
  <si>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</si>
  <si>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</si>
  <si>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</si>
  <si>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</si>
  <si>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</si>
  <si>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</si>
  <si>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</si>
  <si>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</si>
  <si>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</si>
  <si>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</si>
  <si>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</si>
  <si>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</si>
  <si>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</si>
  <si>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</si>
  <si>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</si>
  <si>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</si>
  <si>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</si>
  <si>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</si>
  <si>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</si>
  <si>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</si>
  <si>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</si>
  <si>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</si>
  <si>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</si>
  <si>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</si>
  <si>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</si>
  <si>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</si>
  <si>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</si>
  <si>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</si>
  <si>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</si>
  <si>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</si>
  <si>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</si>
  <si>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</si>
  <si>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</si>
  <si>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</si>
  <si>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</si>
  <si>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</si>
  <si>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</si>
  <si>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</si>
  <si>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</si>
  <si>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</si>
  <si>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</si>
  <si>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</si>
  <si>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</si>
  <si>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</si>
  <si>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</si>
  <si>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</si>
  <si>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</si>
  <si>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</si>
  <si>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</si>
  <si>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</si>
  <si>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</si>
  <si>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</si>
  <si>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</si>
  <si>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</si>
  <si>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</si>
  <si>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</si>
  <si>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</si>
  <si>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</si>
  <si>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</si>
  <si>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</si>
  <si>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</si>
  <si>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</si>
  <si>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</si>
  <si>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</si>
  <si>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</si>
  <si>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</si>
  <si>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</si>
  <si>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</si>
  <si>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</si>
  <si>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</si>
  <si>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</si>
  <si>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</si>
  <si>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</si>
  <si>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</si>
  <si>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</si>
  <si>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</si>
  <si>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</si>
  <si>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</si>
  <si>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</si>
  <si>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</si>
  <si>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</si>
  <si>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</si>
  <si>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</si>
  <si>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</si>
  <si>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</si>
  <si>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</si>
  <si>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</si>
  <si>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</si>
  <si>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</si>
  <si>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</si>
  <si>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</si>
  <si>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</si>
  <si>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</si>
  <si>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</si>
  <si>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</si>
  <si>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</si>
  <si>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</si>
  <si>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</si>
  <si>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</si>
  <si>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</si>
  <si>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</si>
  <si>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</si>
  <si>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</si>
  <si>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</si>
  <si>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</si>
  <si>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</si>
  <si>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</si>
  <si>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</si>
  <si>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</si>
  <si>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</si>
  <si>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</si>
  <si>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</si>
  <si>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</si>
  <si>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</si>
  <si>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</si>
  <si>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</si>
  <si>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</si>
  <si>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</si>
  <si>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</si>
  <si>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</si>
  <si>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</si>
  <si>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</si>
  <si>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</si>
  <si>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</si>
  <si>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</si>
  <si>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</si>
  <si>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</si>
  <si>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</si>
  <si>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</si>
  <si>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</si>
  <si>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</si>
  <si>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</si>
  <si>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</si>
  <si>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</si>
  <si>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</si>
  <si>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</si>
  <si>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</si>
  <si>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</si>
  <si>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</si>
  <si>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</si>
  <si>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</si>
  <si>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</si>
  <si>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</si>
  <si>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</si>
  <si>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</si>
  <si>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</si>
  <si>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</si>
  <si>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</si>
  <si>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</si>
  <si>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</si>
  <si>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</si>
  <si>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</si>
  <si>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</si>
  <si>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</si>
  <si>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</si>
  <si>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</si>
  <si>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</si>
  <si>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</si>
  <si>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</si>
  <si>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</si>
  <si>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</si>
  <si>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</si>
  <si>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</si>
  <si>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</si>
  <si>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</si>
  <si>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</si>
  <si>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</si>
  <si>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</si>
  <si>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</si>
  <si>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</si>
  <si>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</si>
  <si>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</si>
  <si>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</si>
  <si>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</si>
  <si>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</si>
  <si>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</si>
  <si>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</si>
  <si>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</si>
  <si>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</si>
  <si>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</si>
  <si>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</si>
  <si>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</si>
  <si>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</si>
  <si>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</si>
  <si>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</si>
  <si>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</si>
  <si>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</si>
  <si>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</si>
  <si>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</si>
  <si>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</si>
  <si>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</si>
  <si>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</si>
  <si>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</si>
  <si>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</si>
  <si>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</si>
  <si>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</si>
  <si>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</si>
  <si>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</si>
  <si>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</si>
  <si>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</si>
  <si>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</si>
  <si>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</si>
  <si>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</si>
  <si>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</si>
  <si>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</si>
  <si>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</si>
  <si>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</si>
  <si>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</si>
  <si>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</si>
  <si>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</si>
  <si>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</si>
  <si>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</si>
  <si>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</si>
  <si>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</si>
  <si>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</si>
  <si>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</si>
  <si>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</si>
  <si>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</si>
  <si>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</si>
  <si>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</si>
  <si>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</si>
  <si>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</si>
  <si>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</si>
  <si>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</si>
  <si>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</si>
  <si>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</si>
  <si>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</si>
  <si>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</si>
  <si>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</si>
  <si>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</si>
  <si>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</si>
  <si>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</si>
  <si>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</si>
  <si>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</si>
  <si>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</si>
  <si>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</si>
  <si>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</si>
  <si>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</si>
  <si>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</si>
  <si>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</si>
  <si>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</si>
  <si>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</si>
  <si>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</si>
  <si>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</si>
  <si>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</si>
  <si>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</si>
  <si>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</si>
  <si>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</si>
  <si>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</si>
  <si>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</si>
  <si>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</si>
  <si>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</si>
  <si>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</si>
  <si>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</si>
  <si>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</si>
  <si>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</si>
  <si>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</si>
  <si>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</si>
  <si>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</si>
  <si>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</si>
  <si>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</si>
  <si>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</si>
  <si>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</si>
  <si>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</si>
  <si>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</si>
  <si>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</si>
  <si>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</si>
  <si>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</si>
  <si>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</si>
  <si>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</si>
  <si>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</si>
  <si>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</si>
  <si>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</si>
  <si>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</si>
  <si>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</si>
  <si>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</si>
  <si>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</si>
  <si>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</si>
  <si>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</si>
  <si>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</si>
  <si>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</si>
  <si>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</si>
  <si>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</si>
  <si>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</si>
  <si>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</si>
  <si>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</si>
  <si>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</si>
  <si>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</si>
  <si>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</si>
  <si>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</si>
  <si>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</si>
  <si>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</si>
  <si>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</si>
  <si>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</si>
  <si>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</si>
  <si>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</si>
  <si>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</si>
  <si>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</si>
  <si>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</si>
  <si>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</si>
  <si>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</si>
  <si>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</si>
  <si>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</si>
  <si>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</si>
  <si>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</si>
  <si>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</si>
  <si>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</si>
  <si>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</si>
  <si>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</si>
  <si>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</si>
  <si>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</si>
  <si>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</si>
  <si>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</si>
  <si>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</si>
  <si>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</si>
  <si>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</si>
  <si>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</si>
  <si>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</si>
  <si>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</si>
  <si>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</si>
  <si>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</si>
  <si>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</si>
  <si>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</si>
  <si>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</si>
  <si>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</si>
  <si>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</si>
  <si>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</si>
  <si>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</si>
  <si>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</si>
  <si>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</si>
  <si>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</si>
  <si>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</si>
  <si>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</si>
  <si>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</si>
  <si>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</si>
  <si>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</si>
  <si>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</si>
  <si>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</si>
  <si>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</si>
  <si>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</si>
  <si>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</si>
  <si>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</si>
  <si>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</si>
  <si>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</si>
  <si>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</si>
  <si>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</si>
  <si>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</si>
  <si>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</si>
  <si>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</si>
  <si>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</si>
  <si>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</si>
  <si>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</si>
  <si>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</si>
  <si>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</si>
  <si>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</si>
  <si>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</si>
  <si>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</si>
  <si>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</si>
  <si>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</si>
  <si>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</si>
  <si>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</si>
  <si>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</si>
  <si>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</si>
  <si>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</si>
  <si>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</si>
  <si>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</si>
  <si>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</si>
  <si>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</si>
  <si>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</si>
  <si>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</si>
  <si>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</si>
  <si>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</si>
  <si>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</si>
  <si>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</si>
  <si>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</si>
  <si>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</si>
  <si>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</si>
  <si>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</si>
  <si>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</si>
  <si>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</si>
  <si>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</si>
  <si>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</si>
  <si>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</si>
  <si>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</si>
  <si>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</si>
  <si>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</si>
  <si>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</si>
  <si>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</si>
  <si>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</si>
  <si>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</si>
  <si>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</si>
  <si>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</si>
  <si>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</si>
  <si>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</si>
  <si>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</si>
  <si>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</si>
  <si>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</si>
  <si>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</si>
  <si>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</si>
  <si>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</si>
  <si>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</si>
  <si>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</si>
  <si>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</si>
  <si>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</si>
  <si>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</si>
  <si>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</si>
  <si>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</si>
  <si>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</si>
  <si>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</si>
  <si>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</si>
  <si>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</si>
  <si>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</si>
  <si>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</si>
  <si>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</si>
  <si>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</si>
  <si>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</si>
  <si>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</si>
  <si>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</si>
  <si>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</si>
  <si>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</si>
  <si>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</si>
  <si>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</si>
  <si>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</si>
  <si>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</si>
  <si>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</si>
  <si>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</si>
  <si>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</si>
  <si>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</si>
  <si>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</si>
  <si>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</si>
  <si>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</si>
  <si>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</si>
  <si>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</si>
  <si>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</si>
  <si>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</si>
  <si>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</si>
  <si>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</si>
  <si>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</si>
  <si>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</si>
  <si>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</si>
  <si>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</si>
  <si>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</si>
  <si>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</si>
  <si>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</si>
  <si>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</si>
  <si>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</si>
  <si>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</si>
  <si>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</si>
  <si>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</si>
  <si>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</si>
  <si>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</si>
  <si>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</si>
  <si>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</si>
  <si>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</si>
  <si>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</si>
  <si>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</si>
  <si>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</si>
  <si>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</si>
  <si>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</si>
  <si>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</si>
  <si>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</si>
  <si>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</si>
  <si>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</si>
  <si>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</si>
  <si>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</si>
  <si>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</si>
  <si>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</si>
  <si>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</si>
  <si>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</si>
  <si>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</si>
  <si>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</si>
  <si>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</si>
  <si>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</si>
  <si>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</si>
  <si>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</si>
  <si>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</si>
  <si>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</si>
  <si>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</si>
  <si>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</si>
  <si>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</si>
  <si>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</si>
  <si>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</si>
  <si>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</si>
  <si>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</si>
  <si>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</si>
  <si>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</si>
  <si>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</si>
  <si>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</si>
  <si>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</si>
  <si>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</si>
  <si>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</si>
  <si>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</si>
  <si>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</si>
  <si>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</si>
  <si>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</si>
  <si>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</si>
  <si>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</si>
  <si>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</si>
  <si>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</si>
  <si>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</si>
  <si>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</si>
  <si>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</si>
  <si>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</si>
  <si>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</si>
  <si>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</si>
  <si>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</si>
  <si>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</si>
  <si>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</si>
  <si>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</si>
  <si>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</si>
  <si>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</si>
  <si>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</si>
  <si>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</si>
  <si>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</si>
  <si>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</si>
  <si>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</si>
  <si>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</si>
  <si>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</si>
  <si>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</si>
  <si>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</si>
  <si>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</si>
  <si>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</si>
  <si>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</si>
  <si>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</si>
  <si>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</si>
  <si>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</si>
  <si>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</si>
  <si>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</si>
  <si>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</si>
  <si>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</si>
  <si>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</si>
  <si>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</si>
  <si>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</si>
  <si>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</si>
  <si>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</si>
  <si>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</si>
  <si>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</si>
  <si>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</si>
  <si>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</si>
  <si>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</si>
  <si>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</si>
  <si>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</si>
  <si>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</si>
  <si>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</si>
  <si>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</si>
  <si>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</si>
  <si>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</si>
  <si>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</si>
  <si>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</si>
  <si>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</si>
  <si>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</si>
  <si>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</si>
  <si>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</si>
  <si>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</si>
  <si>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</si>
  <si>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</si>
  <si>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</si>
  <si>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</si>
  <si>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</si>
  <si>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</si>
  <si>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</si>
  <si>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</si>
  <si>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</si>
  <si>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</si>
  <si>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</si>
  <si>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</si>
  <si>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</si>
  <si>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</si>
  <si>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</si>
  <si>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</si>
  <si>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</si>
  <si>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</si>
  <si>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</si>
  <si>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</si>
  <si>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</si>
  <si>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</si>
  <si>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</si>
  <si>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</si>
  <si>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</si>
  <si>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</si>
  <si>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</si>
  <si>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</si>
  <si>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</si>
  <si>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</si>
  <si>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</si>
  <si>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</si>
  <si>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</si>
  <si>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</si>
  <si>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</si>
  <si>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</si>
  <si>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</si>
  <si>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</si>
  <si>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</si>
  <si>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</si>
  <si>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</si>
  <si>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</si>
  <si>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</si>
  <si>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</si>
  <si>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</si>
  <si>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</si>
  <si>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</si>
  <si>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</si>
  <si>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</si>
  <si>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</si>
  <si>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</si>
  <si>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</si>
  <si>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</si>
  <si>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</si>
  <si>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</si>
  <si>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</si>
  <si>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</si>
  <si>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</si>
  <si>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</si>
  <si>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</si>
  <si>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</si>
  <si>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</si>
  <si>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</si>
  <si>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</si>
  <si>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</si>
  <si>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</si>
  <si>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</si>
  <si>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</si>
  <si>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</si>
  <si>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</si>
  <si>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</si>
  <si>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</si>
  <si>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</si>
  <si>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</si>
  <si>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</si>
  <si>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</si>
  <si>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</si>
  <si>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</si>
  <si>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</si>
  <si>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</si>
  <si>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</si>
  <si>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</si>
  <si>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</si>
  <si>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</si>
  <si>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</si>
  <si>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</si>
  <si>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</si>
  <si>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</si>
  <si>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</si>
  <si>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</si>
  <si>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</si>
  <si>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</si>
  <si>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</si>
  <si>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</si>
  <si>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</si>
  <si>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</si>
  <si>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</si>
  <si>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</si>
  <si>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</si>
  <si>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</si>
  <si>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</si>
  <si>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</si>
  <si>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</si>
  <si>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</si>
  <si>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</si>
  <si>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</si>
  <si>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</si>
  <si>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</si>
  <si>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</si>
  <si>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</si>
  <si>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</si>
  <si>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</si>
  <si>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</si>
  <si>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</si>
  <si>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</si>
  <si>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</si>
  <si>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</si>
  <si>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</si>
  <si>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</si>
  <si>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</si>
  <si>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</si>
  <si>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</si>
  <si>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</si>
  <si>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</si>
  <si>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</si>
  <si>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</si>
  <si>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</si>
  <si>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</si>
  <si>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</si>
  <si>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</si>
  <si>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</si>
  <si>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</si>
  <si>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</si>
  <si>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</si>
  <si>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</si>
  <si>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</si>
  <si>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</si>
  <si>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</si>
  <si>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</si>
  <si>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</si>
  <si>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</si>
  <si>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</si>
  <si>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</si>
  <si>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</si>
  <si>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</si>
  <si>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</si>
  <si>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</si>
  <si>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</si>
  <si>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</si>
  <si>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</si>
  <si>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</si>
  <si>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</si>
  <si>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</si>
  <si>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</si>
  <si>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</si>
  <si>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</si>
  <si>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</si>
  <si>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</si>
  <si>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</si>
  <si>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</si>
  <si>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</si>
  <si>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</si>
  <si>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</si>
  <si>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</si>
  <si>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</si>
  <si>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</si>
  <si>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</si>
  <si>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</si>
  <si>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</si>
  <si>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</si>
  <si>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</si>
  <si>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</si>
  <si>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</si>
  <si>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</si>
  <si>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</si>
  <si>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</si>
  <si>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</si>
  <si>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</si>
  <si>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</si>
  <si>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</si>
  <si>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</si>
  <si>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</si>
  <si>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</si>
  <si>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</si>
  <si>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</si>
  <si>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</si>
  <si>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</si>
  <si>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</si>
  <si>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</si>
  <si>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</si>
  <si>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</si>
  <si>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</si>
  <si>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</si>
  <si>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</si>
  <si>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</si>
  <si>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</si>
  <si>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</si>
  <si>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</si>
  <si>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</si>
  <si>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</si>
  <si>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</si>
  <si>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</si>
  <si>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</si>
  <si>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</si>
  <si>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</si>
  <si>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</si>
  <si>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</si>
  <si>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</si>
  <si>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</si>
  <si>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</si>
  <si>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</si>
  <si>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</si>
  <si>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</si>
  <si>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</si>
  <si>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</si>
  <si>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</si>
  <si>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</si>
  <si>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</si>
  <si>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</si>
  <si>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</si>
  <si>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</si>
  <si>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</si>
  <si>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</si>
  <si>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</si>
  <si>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</si>
  <si>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</si>
  <si>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</si>
  <si>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</si>
  <si>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</si>
  <si>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</si>
  <si>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</si>
  <si>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</si>
  <si>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</si>
  <si>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</si>
  <si>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</si>
  <si>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</si>
  <si>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</si>
  <si>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</si>
  <si>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</si>
  <si>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</si>
  <si>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</si>
  <si>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</si>
  <si>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</si>
  <si>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</si>
  <si>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</si>
  <si>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</si>
  <si>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</si>
  <si>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</si>
  <si>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</si>
  <si>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</si>
  <si>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</si>
  <si>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</si>
  <si>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</si>
  <si>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</si>
  <si>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</si>
  <si>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</si>
  <si>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</si>
  <si>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</si>
  <si>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</si>
  <si>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</si>
  <si>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</si>
  <si>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</si>
  <si>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</si>
  <si>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</si>
  <si>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</si>
  <si>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</si>
  <si>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</si>
  <si>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</si>
  <si>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</si>
  <si>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</si>
  <si>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</si>
  <si>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</si>
  <si>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</si>
  <si>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</si>
  <si>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</si>
  <si>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</si>
  <si>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</si>
  <si>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</si>
  <si>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</si>
  <si>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</si>
  <si>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</si>
  <si>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</si>
  <si>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</si>
  <si>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</si>
  <si>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</si>
  <si>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</si>
  <si>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</si>
  <si>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</si>
  <si>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</si>
  <si>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</si>
  <si>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</si>
  <si>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</si>
  <si>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</si>
  <si>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</si>
  <si>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</si>
  <si>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</si>
  <si>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</si>
  <si>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</si>
  <si>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</si>
  <si>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</si>
  <si>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</si>
  <si>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</si>
  <si>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</si>
  <si>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</si>
  <si>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</si>
  <si>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</si>
  <si>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</si>
  <si>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</si>
  <si>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</si>
  <si>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</si>
  <si>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</si>
  <si>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</si>
  <si>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</si>
  <si>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</si>
  <si>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</si>
  <si>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</si>
  <si>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</si>
  <si>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</si>
  <si>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</si>
  <si>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</si>
  <si>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</si>
  <si>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</si>
  <si>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</si>
  <si>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</si>
  <si>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</si>
  <si>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</si>
  <si>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</si>
  <si>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</si>
  <si>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</si>
  <si>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</si>
  <si>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</si>
  <si>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</si>
  <si>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</si>
  <si>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</si>
  <si>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</si>
  <si>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</si>
  <si>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</si>
  <si>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</si>
  <si>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</si>
  <si>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</si>
  <si>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</si>
  <si>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</si>
  <si>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</si>
  <si>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</si>
  <si>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</si>
  <si>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</si>
  <si>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</si>
  <si>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</si>
  <si>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</si>
  <si>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</si>
  <si>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</si>
  <si>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</si>
  <si>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</si>
  <si>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</si>
  <si>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</si>
  <si>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</si>
  <si>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</si>
  <si>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</si>
  <si>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</si>
  <si>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</si>
  <si>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</si>
  <si>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</si>
  <si>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</si>
  <si>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</si>
  <si>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</si>
  <si>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</si>
  <si>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</si>
  <si>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</si>
  <si>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</si>
  <si>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</si>
  <si>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</si>
  <si>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</si>
  <si>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</si>
  <si>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</si>
  <si>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</si>
  <si>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</si>
  <si>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</si>
  <si>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</si>
  <si>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</si>
  <si>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</si>
  <si>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</si>
  <si>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</si>
  <si>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</si>
  <si>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</si>
  <si>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</si>
  <si>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</si>
  <si>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</si>
  <si>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</si>
  <si>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</si>
  <si>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</si>
  <si>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</si>
  <si>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</si>
  <si>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</si>
  <si>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</si>
  <si>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</si>
  <si>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</si>
  <si>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</si>
  <si>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</si>
  <si>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</si>
  <si>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</si>
  <si>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</si>
  <si>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</si>
  <si>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</si>
  <si>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</si>
  <si>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</si>
  <si>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</si>
  <si>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</si>
  <si>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</si>
  <si>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</si>
  <si>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</si>
  <si>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</si>
  <si>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</si>
  <si>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</si>
  <si>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</si>
  <si>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</si>
  <si>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</si>
  <si>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</si>
  <si>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</si>
  <si>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</si>
  <si>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</si>
  <si>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</si>
  <si>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</si>
  <si>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</si>
  <si>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</si>
  <si>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</si>
  <si>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</si>
  <si>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</si>
  <si>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</si>
  <si>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</si>
  <si>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</si>
  <si>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</si>
  <si>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</si>
  <si>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</si>
  <si>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</si>
  <si>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</si>
  <si>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</si>
  <si>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</si>
  <si>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</si>
  <si>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</si>
  <si>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</si>
  <si>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</si>
  <si>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</si>
  <si>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</si>
  <si>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</si>
  <si>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</si>
  <si>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</si>
  <si>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</si>
  <si>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</si>
  <si>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</si>
  <si>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</si>
  <si>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</si>
  <si>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</si>
  <si>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</si>
  <si>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</si>
  <si>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</si>
  <si>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</si>
  <si>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</si>
  <si>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</si>
  <si>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</si>
  <si>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</si>
  <si>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</si>
  <si>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</si>
  <si>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</si>
  <si>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</si>
  <si>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</si>
  <si>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</si>
  <si>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</si>
  <si>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</si>
  <si>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</si>
  <si>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</si>
  <si>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</si>
  <si>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</si>
  <si>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</si>
  <si>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</si>
  <si>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</si>
  <si>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</si>
  <si>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</si>
  <si>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</si>
  <si>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</si>
  <si>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</si>
  <si>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</si>
  <si>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</si>
  <si>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</si>
  <si>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</si>
  <si>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</si>
  <si>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</si>
  <si>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</si>
  <si>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</si>
  <si>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</si>
  <si>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</si>
  <si>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</si>
  <si>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</si>
  <si>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</si>
  <si>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</si>
  <si>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</si>
  <si>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</si>
  <si>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</si>
  <si>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</si>
  <si>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</si>
  <si>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</si>
  <si>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</si>
  <si>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</si>
  <si>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</si>
  <si>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</si>
  <si>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</si>
  <si>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</si>
  <si>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</si>
  <si>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</si>
  <si>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</si>
  <si>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</si>
  <si>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</si>
  <si>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</si>
  <si>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</si>
  <si>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</si>
  <si>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</si>
  <si>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</si>
  <si>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</si>
  <si>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</si>
  <si>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</si>
  <si>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</si>
  <si>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</si>
  <si>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</si>
  <si>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</si>
  <si>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</si>
  <si>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</si>
  <si>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</si>
  <si>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</si>
  <si>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</si>
  <si>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</si>
  <si>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</si>
  <si>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</si>
  <si>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</si>
  <si>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</si>
  <si>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</si>
  <si>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</si>
  <si>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</si>
  <si>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</si>
  <si>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</si>
  <si>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</si>
  <si>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</si>
  <si>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</si>
  <si>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</si>
  <si>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</si>
  <si>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</si>
  <si>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</si>
  <si>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</si>
  <si>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</si>
  <si>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</si>
  <si>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</si>
  <si>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</si>
  <si>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</si>
  <si>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</si>
  <si>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</si>
  <si>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</si>
  <si>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</si>
  <si>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</si>
  <si>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</si>
  <si>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</si>
  <si>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</si>
  <si>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</si>
  <si>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</si>
  <si>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</si>
  <si>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</si>
  <si>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</si>
  <si>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</si>
  <si>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</si>
  <si>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</si>
  <si>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</si>
  <si>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</si>
  <si>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</si>
  <si>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</si>
  <si>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</si>
  <si>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</si>
  <si>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</si>
  <si>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</si>
  <si>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</si>
  <si>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</si>
  <si>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</si>
  <si>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</si>
  <si>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</si>
  <si>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</si>
  <si>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</si>
  <si>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</si>
  <si>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</si>
  <si>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</si>
  <si>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</si>
  <si>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</si>
  <si>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</si>
  <si>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</si>
  <si>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</si>
  <si>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</si>
  <si>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</si>
  <si>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</si>
  <si>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</si>
  <si>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</si>
  <si>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</si>
  <si>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</si>
  <si>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</si>
  <si>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</si>
  <si>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</si>
  <si>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</si>
  <si>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</si>
  <si>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</si>
  <si>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</si>
  <si>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</si>
  <si>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</si>
  <si>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</si>
  <si>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</si>
  <si>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</si>
  <si>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</si>
  <si>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</si>
  <si>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</si>
  <si>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</si>
  <si>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</si>
  <si>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</si>
  <si>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</si>
  <si>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</si>
  <si>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</si>
  <si>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</si>
  <si>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</si>
  <si>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</si>
  <si>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</si>
  <si>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</si>
  <si>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</si>
  <si>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</si>
  <si>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</si>
  <si>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</si>
  <si>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</si>
  <si>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</si>
  <si>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</si>
  <si>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</si>
  <si>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</si>
  <si>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</si>
  <si>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</si>
  <si>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</si>
  <si>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</si>
  <si>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</si>
  <si>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</si>
  <si>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</si>
  <si>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</si>
  <si>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</si>
  <si>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</si>
  <si>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</si>
  <si>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</si>
  <si>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</si>
  <si>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</si>
  <si>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</si>
  <si>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</si>
  <si>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</si>
  <si>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</si>
  <si>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</si>
  <si>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</si>
  <si>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</si>
  <si>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</si>
  <si>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</si>
  <si>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</si>
  <si>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</si>
  <si>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</si>
  <si>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</si>
  <si>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</si>
  <si>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</si>
  <si>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</si>
  <si>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</si>
  <si>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</si>
  <si>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</si>
  <si>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</si>
  <si>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</si>
  <si>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</si>
  <si>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</si>
  <si>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</si>
  <si>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</si>
  <si>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</si>
  <si>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</si>
  <si>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</si>
  <si>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</si>
  <si>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</si>
  <si>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</si>
  <si>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</si>
  <si>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</si>
  <si>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</si>
  <si>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</si>
  <si>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</si>
  <si>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</si>
  <si>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</si>
  <si>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</si>
  <si>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</si>
  <si>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</si>
  <si>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</si>
  <si>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</si>
  <si>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</si>
  <si>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</si>
  <si>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</si>
  <si>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</si>
  <si>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</si>
  <si>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</si>
  <si>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</si>
  <si>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</si>
  <si>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</si>
  <si>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</si>
  <si>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</si>
  <si>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</si>
  <si>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</si>
  <si>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</si>
  <si>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</si>
  <si>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</si>
  <si>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</si>
  <si>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</si>
  <si>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</si>
  <si>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</si>
  <si>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</si>
  <si>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</si>
  <si>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</si>
  <si>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</si>
  <si>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</si>
  <si>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</si>
  <si>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</si>
  <si>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</si>
  <si>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</si>
  <si>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</si>
  <si>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</si>
  <si>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</si>
  <si>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</si>
  <si>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</si>
  <si>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</si>
  <si>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</si>
  <si>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</si>
  <si>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</si>
  <si>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</si>
  <si>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</si>
  <si>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</si>
  <si>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</si>
  <si>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</si>
  <si>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</si>
  <si>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</si>
  <si>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</si>
  <si>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</si>
  <si>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</si>
  <si>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</si>
  <si>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</si>
  <si>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</si>
  <si>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</si>
  <si>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</si>
  <si>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</si>
  <si>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</si>
  <si>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</si>
  <si>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</si>
  <si>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</si>
  <si>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</si>
  <si>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</si>
  <si>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</si>
  <si>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</si>
  <si>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</si>
  <si>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</si>
  <si>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</si>
  <si>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</si>
  <si>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</si>
  <si>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</si>
  <si>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</si>
  <si>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</si>
  <si>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</si>
  <si>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</si>
  <si>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</si>
  <si>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</si>
  <si>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</si>
  <si>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</si>
  <si>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</si>
  <si>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</si>
  <si>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</si>
  <si>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</si>
  <si>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</si>
  <si>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</si>
  <si>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</si>
  <si>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</si>
  <si>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</si>
  <si>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</si>
  <si>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</si>
  <si>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</si>
  <si>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</si>
  <si>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</si>
  <si>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</si>
  <si>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</si>
  <si>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</si>
  <si>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</si>
  <si>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</si>
  <si>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</si>
  <si>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</si>
  <si>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</si>
  <si>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</si>
  <si>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</si>
  <si>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</si>
  <si>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</si>
  <si>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</si>
  <si>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</si>
  <si>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</si>
  <si>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</si>
  <si>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</si>
  <si>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</si>
  <si>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</si>
  <si>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</si>
  <si>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</si>
  <si>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</si>
  <si>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</si>
  <si>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</si>
  <si>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</si>
  <si>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</si>
  <si>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</si>
  <si>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</si>
  <si>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</si>
  <si>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</si>
  <si>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</si>
  <si>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</si>
  <si>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</si>
  <si>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</si>
  <si>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</si>
  <si>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</si>
  <si>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</si>
  <si>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</si>
  <si>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</si>
  <si>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</si>
  <si>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</si>
  <si>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</si>
  <si>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</si>
  <si>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</si>
  <si>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</si>
  <si>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</si>
  <si>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</si>
  <si>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</si>
  <si>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</si>
  <si>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</si>
  <si>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</si>
  <si>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</si>
  <si>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</si>
  <si>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</si>
  <si>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</si>
  <si>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</si>
  <si>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</si>
  <si>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</si>
  <si>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</si>
  <si>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</si>
  <si>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</si>
  <si>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</si>
  <si>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</si>
  <si>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</si>
  <si>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</si>
  <si>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</si>
  <si>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</si>
  <si>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</si>
  <si>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</si>
  <si>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</si>
  <si>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</si>
  <si>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</si>
  <si>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</si>
  <si>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</si>
  <si>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</si>
  <si>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</si>
  <si>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</si>
  <si>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</si>
  <si>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</si>
  <si>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</si>
  <si>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</si>
  <si>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</si>
  <si>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</si>
  <si>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</si>
  <si>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</si>
  <si>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</si>
  <si>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</si>
  <si>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</si>
  <si>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</si>
  <si>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</si>
  <si>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</si>
  <si>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</si>
  <si>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</si>
  <si>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</si>
  <si>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</si>
  <si>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</si>
  <si>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</si>
  <si>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</si>
  <si>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</si>
  <si>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</si>
  <si>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</si>
  <si>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</si>
  <si>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</si>
  <si>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</si>
  <si>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</si>
  <si>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</si>
  <si>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</si>
  <si>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</si>
  <si>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</si>
  <si>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</si>
  <si>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</si>
  <si>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</si>
  <si>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</si>
  <si>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</si>
  <si>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</si>
  <si>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</si>
  <si>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</si>
  <si>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</si>
  <si>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</si>
  <si>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</si>
  <si>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</si>
  <si>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</si>
  <si>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</si>
  <si>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</si>
  <si>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</si>
  <si>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</si>
  <si>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</si>
  <si>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</si>
  <si>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</si>
  <si>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</si>
  <si>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</si>
  <si>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</si>
  <si>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</si>
  <si>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</si>
  <si>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</si>
  <si>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</si>
  <si>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</si>
  <si>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</si>
  <si>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</si>
  <si>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</si>
  <si>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</si>
  <si>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</si>
  <si>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</si>
  <si>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</si>
  <si>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</si>
  <si>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</si>
  <si>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</si>
  <si>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</si>
  <si>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</si>
  <si>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</si>
  <si>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</si>
  <si>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</si>
  <si>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</si>
  <si>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</si>
  <si>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</si>
  <si>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</si>
  <si>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</si>
  <si>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</si>
  <si>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</si>
  <si>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</si>
  <si>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</si>
  <si>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</si>
  <si>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</si>
  <si>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</si>
  <si>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</si>
  <si>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</si>
  <si>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</si>
  <si>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</si>
  <si>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</si>
  <si>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</si>
  <si>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</si>
  <si>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</si>
  <si>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</si>
  <si>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</si>
  <si>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</si>
  <si>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</si>
  <si>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</si>
  <si>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</si>
  <si>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</si>
  <si>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</si>
  <si>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</si>
  <si>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</si>
  <si>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</si>
  <si>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</si>
  <si>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</si>
  <si>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</si>
  <si>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</si>
  <si>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</si>
  <si>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</si>
  <si>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</si>
  <si>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</si>
  <si>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</si>
  <si>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</si>
  <si>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</si>
  <si>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</si>
  <si>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</si>
  <si>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</si>
  <si>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</si>
  <si>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</si>
  <si>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</si>
  <si>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</si>
  <si>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</si>
  <si>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</si>
  <si>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</si>
  <si>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</si>
  <si>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</si>
  <si>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</si>
  <si>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</si>
  <si>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</si>
  <si>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</si>
  <si>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</si>
  <si>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</si>
  <si>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</si>
  <si>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</si>
  <si>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</si>
  <si>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</si>
  <si>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</si>
  <si>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</si>
  <si>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</si>
  <si>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</si>
  <si>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</si>
  <si>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</si>
  <si>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</si>
  <si>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</si>
  <si>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</si>
  <si>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</si>
  <si>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</si>
  <si>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</si>
  <si>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</si>
  <si>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</si>
  <si>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</si>
  <si>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</si>
  <si>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</si>
  <si>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</si>
  <si>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</si>
  <si>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</si>
  <si>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</si>
  <si>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</si>
  <si>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</si>
  <si>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</si>
  <si>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</si>
  <si>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</si>
  <si>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</si>
  <si>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</si>
  <si>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</si>
  <si>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</si>
  <si>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</si>
  <si>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</si>
  <si>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</si>
  <si>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</si>
  <si>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</si>
  <si>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</si>
  <si>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</si>
  <si>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</si>
  <si>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</si>
  <si>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</si>
  <si>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</si>
  <si>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</si>
  <si>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</si>
  <si>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</si>
  <si>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</si>
  <si>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</si>
  <si>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</si>
  <si>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</si>
  <si>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</si>
  <si>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</si>
  <si>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</si>
  <si>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</si>
  <si>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</si>
  <si>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</si>
  <si>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</si>
  <si>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</si>
  <si>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</si>
  <si>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</si>
  <si>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</si>
  <si>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</si>
  <si>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</si>
  <si>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</si>
  <si>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</si>
  <si>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</si>
  <si>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</si>
  <si>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</si>
  <si>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</si>
  <si>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</si>
  <si>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</si>
  <si>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</si>
  <si>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</si>
  <si>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</si>
  <si>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</si>
  <si>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</si>
  <si>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</si>
  <si>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</si>
  <si>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</si>
  <si>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</si>
  <si>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</si>
  <si>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</si>
  <si>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</si>
  <si>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</si>
  <si>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</si>
  <si>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</si>
  <si>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</si>
  <si>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</si>
  <si>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</si>
  <si>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</si>
  <si>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</si>
  <si>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</si>
  <si>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</si>
  <si>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</si>
  <si>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</si>
  <si>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</si>
  <si>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</si>
  <si>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</si>
  <si>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</si>
  <si>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</si>
  <si>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</si>
  <si>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</si>
  <si>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</si>
  <si>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</si>
  <si>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</si>
  <si>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</si>
  <si>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</si>
  <si>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</si>
  <si>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</si>
  <si>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</si>
  <si>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</si>
  <si>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</si>
  <si>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</si>
  <si>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</si>
  <si>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</si>
  <si>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</si>
  <si>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</si>
  <si>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</si>
  <si>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</si>
  <si>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</si>
  <si>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</si>
  <si>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</si>
  <si>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</si>
  <si>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</si>
  <si>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</si>
  <si>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</si>
  <si>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</si>
  <si>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</si>
  <si>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</si>
  <si>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</si>
  <si>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</si>
  <si>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</si>
  <si>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</si>
  <si>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</si>
  <si>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</si>
  <si>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</si>
  <si>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</si>
  <si>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</si>
  <si>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</si>
  <si>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</si>
  <si>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</si>
  <si>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</si>
  <si>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</si>
  <si>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</si>
  <si>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</si>
  <si>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</si>
  <si>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</si>
  <si>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</si>
  <si>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</si>
  <si>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</si>
  <si>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</si>
  <si>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</si>
  <si>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</si>
  <si>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</si>
  <si>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</si>
  <si>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</si>
  <si>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</si>
  <si>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</si>
  <si>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</si>
  <si>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</si>
  <si>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</si>
  <si>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</si>
  <si>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</si>
  <si>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</si>
  <si>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</si>
  <si>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</si>
  <si>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</si>
  <si>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</si>
  <si>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</si>
  <si>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</si>
  <si>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</si>
  <si>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</si>
  <si>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</si>
  <si>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</si>
  <si>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</si>
  <si>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</si>
  <si>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</si>
  <si>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</si>
  <si>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</si>
  <si>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</si>
  <si>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</si>
  <si>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</si>
  <si>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</si>
  <si>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</si>
  <si>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</si>
  <si>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</si>
  <si>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</si>
  <si>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</si>
  <si>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</si>
  <si>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</si>
  <si>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</si>
  <si>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</si>
  <si>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</si>
  <si>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</si>
  <si>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</si>
  <si>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</si>
  <si>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</si>
  <si>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</si>
  <si>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</si>
  <si>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</si>
  <si>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</si>
  <si>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</si>
  <si>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</si>
  <si>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</si>
  <si>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</si>
  <si>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</si>
  <si>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</si>
  <si>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</si>
  <si>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</si>
  <si>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</si>
  <si>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</si>
  <si>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</si>
  <si>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</si>
  <si>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</si>
  <si>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</si>
  <si>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</si>
  <si>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</si>
  <si>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</si>
  <si>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</si>
  <si>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</si>
  <si>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</si>
  <si>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</si>
  <si>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</si>
  <si>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</si>
  <si>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</si>
  <si>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</si>
  <si>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</si>
  <si>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</si>
  <si>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</si>
  <si>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</si>
  <si>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</si>
  <si>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</si>
  <si>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</si>
  <si>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</si>
  <si>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</si>
  <si>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</si>
  <si>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</si>
  <si>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</si>
  <si>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</si>
  <si>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</si>
  <si>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</si>
  <si>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</si>
  <si>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</si>
  <si>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</si>
  <si>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</si>
  <si>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</si>
  <si>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</si>
  <si>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</si>
  <si>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</si>
  <si>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</si>
  <si>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</si>
  <si>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</si>
  <si>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</si>
  <si>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</si>
  <si>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</si>
  <si>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</si>
  <si>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</si>
  <si>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</si>
  <si>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</si>
  <si>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</si>
  <si>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</si>
  <si>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</si>
  <si>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</si>
  <si>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</si>
  <si>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</si>
  <si>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</si>
  <si>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</si>
  <si>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</si>
  <si>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</si>
  <si>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</si>
  <si>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</si>
  <si>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</si>
  <si>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</si>
  <si>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</si>
  <si>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</si>
  <si>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</si>
  <si>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</si>
  <si>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</si>
  <si>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</si>
  <si>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</si>
  <si>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</si>
  <si>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</si>
  <si>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</si>
  <si>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</si>
  <si>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</si>
  <si>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</si>
  <si>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</si>
  <si>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</si>
  <si>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</si>
  <si>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</si>
  <si>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</si>
  <si>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</si>
  <si>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</si>
  <si>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</si>
  <si>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</si>
  <si>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</si>
  <si>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</si>
  <si>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</si>
  <si>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</si>
  <si>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</si>
  <si>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</si>
  <si>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</si>
  <si>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</si>
  <si>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</si>
  <si>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</si>
  <si>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</si>
  <si>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</si>
  <si>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</si>
  <si>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</si>
  <si>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</si>
  <si>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</si>
  <si>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</si>
  <si>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</si>
  <si>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</si>
  <si>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</si>
  <si>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</si>
  <si>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</si>
  <si>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</si>
  <si>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</si>
  <si>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</si>
  <si>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</si>
  <si>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</si>
  <si>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</si>
  <si>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</si>
  <si>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</si>
  <si>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</si>
  <si>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</si>
  <si>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</si>
  <si>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</si>
  <si>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</si>
  <si>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</si>
  <si>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</si>
  <si>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</si>
  <si>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</si>
  <si>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</si>
  <si>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</si>
  <si>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</si>
  <si>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</si>
  <si>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</si>
  <si>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</si>
  <si>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</si>
  <si>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</si>
  <si>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</si>
  <si>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</si>
  <si>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</si>
  <si>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</si>
  <si>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</si>
  <si>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</si>
  <si>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</si>
  <si>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</si>
  <si>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</si>
  <si>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</si>
  <si>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</si>
  <si>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</si>
  <si>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</si>
  <si>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</si>
  <si>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</si>
  <si>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</si>
  <si>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</si>
  <si>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</si>
  <si>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</si>
  <si>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</si>
  <si>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</si>
  <si>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</si>
  <si>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</si>
  <si>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</si>
  <si>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</si>
  <si>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</si>
  <si>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</si>
  <si>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</si>
  <si>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</si>
  <si>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</si>
  <si>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</si>
  <si>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</si>
  <si>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</si>
  <si>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</si>
  <si>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</si>
  <si>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</si>
  <si>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</si>
  <si>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</si>
  <si>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</si>
  <si>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</si>
  <si>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</si>
  <si>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</si>
  <si>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</si>
  <si>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</si>
  <si>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</si>
  <si>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</si>
  <si>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</si>
  <si>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</si>
  <si>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</si>
  <si>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</si>
  <si>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</si>
  <si>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</si>
  <si>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</si>
  <si>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</si>
  <si>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</si>
  <si>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</si>
  <si>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</si>
  <si>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</si>
  <si>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</si>
  <si>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</si>
  <si>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</si>
  <si>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</si>
  <si>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</si>
  <si>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</si>
  <si>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</si>
  <si>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</si>
  <si>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</si>
  <si>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</si>
  <si>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</si>
  <si>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</si>
  <si>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</si>
  <si>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</si>
  <si>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</si>
  <si>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</si>
  <si>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</si>
  <si>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</si>
  <si>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</si>
  <si>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</si>
  <si>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</si>
  <si>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</si>
  <si>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</si>
  <si>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</si>
  <si>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</si>
  <si>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</si>
  <si>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</si>
  <si>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</si>
  <si>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</si>
  <si>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</si>
  <si>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</si>
  <si>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</si>
  <si>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</si>
  <si>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</si>
  <si>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</si>
  <si>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</si>
  <si>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</si>
  <si>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</si>
  <si>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</si>
  <si>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</si>
  <si>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</si>
  <si>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</si>
  <si>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</si>
  <si>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</si>
  <si>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</si>
  <si>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</si>
  <si>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</si>
  <si>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</si>
  <si>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</si>
  <si>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</si>
  <si>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</si>
  <si>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</si>
  <si>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</si>
  <si>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</si>
  <si>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</si>
  <si>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</si>
  <si>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</si>
  <si>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</si>
  <si>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</si>
  <si>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</si>
  <si>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</si>
  <si>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</si>
  <si>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</si>
  <si>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</si>
  <si>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</si>
  <si>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</si>
  <si>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</si>
  <si>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</si>
  <si>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</si>
  <si>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</si>
  <si>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</si>
  <si>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</si>
  <si>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</si>
  <si>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</si>
  <si>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</si>
  <si>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</si>
  <si>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</si>
  <si>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</si>
  <si>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</si>
  <si>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</si>
  <si>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</si>
  <si>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</si>
  <si>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</si>
  <si>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</si>
  <si>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</si>
  <si>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</si>
  <si>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</si>
  <si>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</si>
  <si>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</si>
  <si>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</si>
  <si>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</si>
  <si>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</si>
  <si>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</si>
  <si>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</si>
  <si>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</si>
  <si>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</si>
  <si>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</si>
  <si>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</si>
  <si>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</si>
  <si>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</si>
  <si>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</si>
  <si>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</si>
  <si>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</si>
  <si>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</si>
  <si>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</si>
  <si>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</si>
  <si>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</si>
  <si>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</si>
  <si>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</si>
  <si>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</si>
  <si>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</si>
  <si>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</si>
  <si>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</si>
  <si>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</si>
  <si>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</si>
  <si>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</si>
  <si>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</si>
  <si>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</si>
  <si>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</si>
  <si>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</si>
  <si>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</si>
  <si>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</si>
  <si>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</si>
  <si>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</si>
  <si>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</si>
  <si>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</si>
  <si>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</si>
  <si>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</si>
  <si>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</si>
  <si>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</si>
  <si>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</si>
  <si>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</si>
  <si>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</si>
  <si>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</si>
  <si>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</si>
  <si>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</si>
  <si>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</si>
  <si>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</si>
  <si>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</si>
  <si>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</si>
  <si>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</si>
  <si>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</si>
  <si>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</si>
  <si>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</si>
  <si>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</si>
  <si>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</si>
  <si>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</si>
  <si>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</si>
  <si>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</si>
  <si>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</si>
  <si>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</si>
  <si>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</si>
  <si>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</si>
  <si>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</si>
  <si>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</si>
  <si>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</si>
  <si>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</si>
  <si>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</si>
  <si>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</si>
  <si>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</si>
  <si>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</si>
  <si>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</si>
  <si>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</si>
  <si>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</si>
  <si>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</si>
  <si>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</si>
  <si>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</si>
  <si>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</si>
  <si>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</si>
  <si>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</si>
  <si>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</si>
  <si>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</si>
  <si>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</si>
  <si>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</si>
  <si>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</si>
  <si>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</si>
  <si>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</si>
  <si>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</si>
  <si>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</si>
  <si>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</si>
  <si>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</si>
  <si>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</si>
  <si>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</si>
  <si>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</si>
  <si>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</si>
  <si>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</si>
  <si>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</si>
  <si>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</si>
  <si>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</si>
  <si>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</si>
  <si>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</si>
  <si>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</si>
  <si>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</si>
  <si>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</si>
  <si>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</si>
  <si>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</si>
  <si>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</si>
  <si>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</si>
  <si>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</si>
  <si>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</si>
  <si>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</si>
  <si>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</si>
  <si>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</si>
  <si>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</si>
  <si>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</si>
  <si>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</si>
  <si>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</si>
  <si>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</si>
  <si>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</si>
  <si>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</si>
  <si>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</si>
  <si>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</si>
  <si>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</si>
  <si>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</si>
  <si>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</si>
  <si>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</si>
  <si>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</si>
  <si>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</si>
  <si>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</si>
  <si>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</si>
  <si>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</si>
  <si>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</si>
  <si>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</si>
  <si>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</si>
  <si>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</si>
  <si>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</si>
  <si>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</si>
  <si>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</si>
  <si>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</si>
  <si>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</si>
  <si>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</si>
  <si>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</si>
  <si>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</si>
  <si>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</si>
  <si>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</si>
  <si>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</si>
  <si>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</si>
  <si>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</si>
  <si>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</si>
  <si>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</si>
  <si>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</si>
  <si>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</si>
  <si>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</si>
  <si>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</si>
  <si>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</si>
  <si>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</si>
  <si>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</si>
  <si>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</si>
  <si>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</si>
  <si>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</si>
  <si>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</si>
  <si>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</si>
  <si>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</si>
  <si>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</si>
  <si>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</si>
  <si>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</si>
  <si>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</si>
  <si>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</si>
  <si>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</si>
  <si>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</si>
  <si>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</si>
  <si>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</si>
  <si>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</si>
  <si>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</si>
  <si>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</si>
  <si>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</si>
  <si>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</si>
  <si>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</si>
  <si>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</si>
  <si>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</si>
  <si>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</si>
  <si>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</si>
  <si>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</si>
  <si>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</si>
  <si>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</si>
  <si>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</si>
  <si>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</si>
  <si>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</si>
  <si>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</si>
  <si>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</si>
  <si>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</si>
  <si>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</si>
  <si>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</si>
  <si>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</si>
  <si>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</si>
  <si>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</si>
  <si>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</si>
  <si>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</si>
  <si>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</si>
  <si>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</si>
  <si>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</si>
  <si>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</si>
  <si>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</si>
  <si>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</si>
  <si>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</si>
  <si>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</si>
  <si>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</si>
  <si>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</si>
  <si>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</si>
  <si>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</si>
  <si>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</si>
  <si>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</si>
  <si>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</si>
  <si>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</si>
  <si>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</si>
  <si>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</si>
  <si>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</si>
  <si>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</si>
  <si>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</si>
  <si>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</si>
  <si>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</si>
  <si>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</si>
  <si>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</si>
  <si>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</si>
  <si>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</si>
  <si>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</si>
  <si>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</si>
  <si>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</si>
  <si>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</si>
  <si>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</si>
  <si>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</si>
  <si>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</si>
  <si>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</si>
  <si>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</si>
  <si>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</si>
  <si>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</si>
  <si>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</si>
  <si>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</si>
  <si>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</si>
  <si>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</si>
  <si>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</si>
  <si>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</si>
  <si>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</si>
  <si>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</si>
  <si>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</si>
  <si>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</si>
  <si>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</si>
  <si>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</si>
  <si>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</si>
  <si>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</si>
  <si>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</si>
  <si>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</si>
  <si>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</si>
  <si>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</si>
  <si>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</si>
  <si>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</si>
  <si>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</si>
  <si>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</si>
  <si>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</si>
  <si>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</si>
  <si>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</si>
  <si>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</si>
  <si>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</si>
  <si>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</si>
  <si>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</si>
  <si>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</si>
  <si>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</si>
  <si>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</si>
  <si>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</si>
  <si>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</si>
  <si>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</si>
  <si>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</si>
  <si>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</si>
  <si>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</si>
  <si>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</si>
  <si>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</si>
  <si>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</si>
  <si>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</si>
  <si>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</si>
  <si>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</si>
  <si>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</si>
  <si>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</si>
  <si>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</si>
  <si>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</si>
  <si>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</si>
  <si>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</si>
  <si>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</si>
  <si>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</si>
  <si>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</si>
  <si>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</si>
  <si>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</si>
  <si>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</si>
  <si>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</si>
  <si>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</si>
  <si>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</si>
  <si>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</si>
  <si>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</si>
  <si>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</si>
  <si>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</si>
  <si>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</si>
  <si>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</si>
  <si>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</si>
  <si>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</si>
  <si>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</si>
  <si>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</si>
  <si>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</si>
  <si>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</si>
  <si>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</si>
  <si>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</si>
  <si>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</si>
  <si>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</si>
  <si>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</si>
  <si>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</si>
  <si>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</si>
  <si>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</si>
  <si>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</si>
  <si>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</si>
  <si>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</si>
  <si>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</si>
  <si>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</si>
  <si>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</si>
  <si>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</si>
  <si>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</si>
  <si>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</si>
  <si>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</si>
  <si>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</si>
  <si>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</si>
  <si>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</si>
  <si>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</si>
  <si>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</si>
  <si>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</si>
  <si>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</si>
  <si>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</si>
  <si>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</si>
  <si>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</si>
  <si>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</si>
  <si>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</si>
  <si>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</si>
  <si>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</si>
  <si>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</si>
  <si>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</si>
  <si>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</si>
  <si>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</si>
  <si>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</si>
  <si>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</si>
  <si>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</si>
  <si>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</si>
  <si>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</si>
  <si>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</si>
  <si>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</si>
  <si>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</si>
  <si>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</si>
  <si>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</si>
  <si>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</si>
  <si>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</si>
  <si>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</si>
  <si>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</si>
  <si>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</si>
  <si>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</si>
  <si>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</si>
  <si>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</si>
  <si>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</si>
  <si>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</si>
  <si>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</si>
  <si>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</si>
  <si>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</si>
  <si>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</si>
  <si>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</si>
  <si>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</si>
  <si>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</si>
  <si>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</si>
  <si>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</si>
  <si>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</si>
  <si>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</si>
  <si>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</si>
  <si>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</si>
  <si>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</si>
  <si>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</si>
  <si>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</si>
  <si>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</si>
  <si>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</si>
  <si>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</si>
  <si>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</si>
  <si>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</si>
  <si>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</si>
  <si>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</si>
  <si>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</si>
  <si>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</si>
  <si>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</si>
  <si>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</si>
  <si>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</si>
  <si>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</si>
  <si>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</si>
  <si>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</si>
  <si>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</si>
  <si>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</si>
  <si>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</si>
  <si>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</si>
  <si>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</si>
  <si>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</si>
  <si>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</si>
  <si>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</si>
  <si>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</si>
  <si>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</si>
  <si>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</si>
  <si>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</si>
  <si>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</si>
  <si>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</si>
  <si>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</si>
  <si>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</si>
  <si>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</si>
  <si>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</si>
  <si>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</si>
  <si>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</si>
  <si>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</si>
  <si>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</si>
  <si>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</si>
  <si>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</si>
  <si>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</si>
  <si>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</si>
  <si>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</si>
  <si>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</si>
  <si>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</si>
  <si>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</si>
  <si>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</si>
  <si>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</si>
  <si>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</si>
  <si>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</si>
  <si>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</si>
  <si>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</si>
  <si>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</si>
  <si>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</si>
  <si>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</si>
  <si>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</si>
  <si>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</si>
  <si>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</si>
  <si>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</si>
  <si>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</si>
  <si>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</si>
  <si>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</si>
  <si>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</si>
  <si>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</si>
  <si>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</si>
  <si>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</si>
  <si>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</si>
  <si>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</si>
  <si>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</si>
  <si>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</si>
  <si>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</si>
  <si>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</si>
  <si>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</si>
  <si>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</si>
  <si>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</si>
  <si>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</si>
  <si>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</si>
  <si>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</si>
  <si>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</si>
  <si>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</si>
  <si>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</si>
  <si>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</si>
  <si>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</si>
  <si>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</si>
  <si>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</si>
  <si>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</si>
  <si>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</si>
  <si>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</si>
  <si>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</si>
  <si>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</si>
  <si>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</si>
  <si>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</si>
  <si>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</si>
  <si>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</si>
  <si>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</si>
  <si>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</si>
  <si>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</si>
  <si>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</si>
  <si>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</si>
  <si>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</si>
  <si>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</si>
  <si>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</si>
  <si>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</si>
  <si>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</si>
  <si>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</si>
  <si>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</si>
  <si>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</si>
  <si>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</si>
  <si>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</si>
  <si>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</si>
  <si>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</si>
  <si>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</si>
  <si>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</si>
  <si>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</si>
  <si>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</si>
  <si>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</si>
  <si>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</si>
  <si>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</si>
  <si>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</si>
  <si>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</si>
  <si>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</si>
  <si>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</si>
  <si>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</si>
  <si>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</si>
  <si>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</si>
  <si>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</si>
  <si>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</si>
  <si>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</si>
  <si>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</si>
  <si>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</si>
  <si>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</si>
  <si>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</si>
  <si>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</si>
  <si>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</si>
  <si>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</si>
  <si>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</si>
  <si>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</si>
  <si>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</si>
  <si>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</si>
  <si>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</si>
  <si>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</si>
  <si>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</si>
  <si>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</si>
  <si>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</si>
  <si>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</si>
  <si>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</si>
  <si>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</si>
  <si>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</si>
  <si>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</si>
  <si>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</si>
  <si>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</si>
  <si>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</si>
  <si>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</si>
  <si>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</si>
  <si>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</si>
  <si>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</si>
  <si>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</si>
  <si>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</si>
  <si>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</si>
  <si>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</si>
  <si>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</si>
  <si>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</si>
  <si>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</si>
  <si>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</si>
  <si>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</si>
  <si>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</si>
  <si>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</si>
  <si>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</si>
  <si>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</si>
  <si>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</si>
  <si>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</si>
  <si>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</si>
  <si>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</si>
  <si>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</si>
  <si>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</si>
  <si>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</si>
  <si>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</si>
  <si>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</si>
  <si>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</si>
  <si>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</si>
  <si>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</si>
  <si>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</si>
  <si>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</si>
  <si>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</si>
  <si>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</si>
  <si>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</si>
  <si>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</si>
  <si>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</si>
  <si>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</si>
  <si>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</si>
  <si>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</si>
  <si>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</si>
  <si>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</si>
  <si>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</si>
  <si>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</si>
  <si>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</si>
  <si>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</si>
  <si>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</si>
  <si>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</si>
  <si>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</si>
  <si>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</si>
  <si>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</si>
  <si>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</si>
  <si>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</si>
  <si>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</si>
  <si>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</si>
  <si>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</si>
  <si>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</si>
  <si>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</si>
  <si>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</si>
  <si>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</si>
  <si>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</si>
  <si>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</si>
  <si>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</si>
  <si>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</si>
  <si>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</si>
  <si>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</si>
  <si>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</si>
  <si>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</si>
  <si>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</si>
  <si>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</si>
  <si>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</si>
  <si>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</si>
  <si>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</si>
  <si>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</si>
  <si>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</si>
  <si>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</si>
  <si>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</si>
  <si>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</si>
  <si>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</si>
  <si>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</si>
  <si>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</si>
  <si>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</si>
  <si>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</si>
  <si>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</si>
  <si>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</si>
  <si>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</si>
  <si>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</si>
  <si>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</si>
  <si>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</si>
  <si>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</si>
  <si>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</si>
  <si>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</si>
  <si>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</si>
  <si>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</si>
  <si>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</si>
  <si>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</si>
  <si>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</si>
  <si>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</si>
  <si>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</si>
  <si>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</si>
  <si>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</si>
  <si>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</si>
  <si>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</si>
  <si>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</si>
  <si>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</si>
  <si>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</si>
  <si>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</si>
  <si>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</si>
  <si>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</si>
  <si>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</si>
  <si>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</si>
  <si>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</si>
  <si>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</si>
  <si>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</si>
  <si>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</si>
  <si>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</si>
  <si>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</si>
  <si>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</si>
  <si>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</si>
  <si>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</si>
  <si>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</si>
  <si>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</si>
  <si>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</si>
  <si>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</si>
  <si>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</si>
  <si>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</si>
  <si>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</si>
  <si>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</si>
  <si>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</si>
  <si>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</si>
  <si>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</si>
  <si>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</si>
  <si>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</si>
  <si>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</si>
  <si>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</si>
  <si>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</si>
  <si>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</si>
  <si>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</si>
  <si>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</si>
  <si>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</si>
  <si>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</si>
  <si>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</si>
  <si>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</si>
  <si>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</si>
  <si>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</si>
  <si>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</si>
  <si>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</si>
  <si>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</si>
  <si>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</si>
  <si>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</si>
  <si>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</si>
  <si>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</si>
  <si>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</si>
  <si>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</si>
  <si>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</si>
  <si>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</si>
  <si>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</si>
  <si>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</si>
  <si>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</si>
  <si>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</si>
  <si>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</si>
  <si>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</si>
  <si>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</si>
  <si>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</si>
  <si>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</si>
  <si>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</si>
  <si>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</si>
  <si>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</si>
  <si>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</si>
  <si>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</si>
  <si>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</si>
  <si>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</si>
  <si>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</si>
  <si>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</si>
  <si>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</si>
  <si>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</si>
  <si>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</si>
  <si>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</si>
  <si>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</si>
  <si>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</si>
  <si>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</si>
  <si>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</si>
  <si>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</si>
  <si>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</si>
  <si>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</si>
  <si>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</si>
  <si>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</si>
  <si>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</si>
  <si>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</si>
  <si>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</si>
  <si>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</si>
  <si>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</si>
  <si>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</si>
  <si>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</si>
  <si>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</si>
  <si>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</si>
  <si>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</si>
  <si>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</si>
  <si>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</si>
  <si>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</si>
  <si>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</si>
  <si>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</si>
  <si>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</si>
  <si>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</si>
  <si>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</si>
  <si>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</si>
  <si>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</si>
  <si>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</si>
  <si>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</si>
  <si>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</si>
  <si>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</si>
  <si>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</si>
  <si>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</si>
  <si>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</si>
  <si>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</si>
  <si>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</si>
  <si>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</si>
  <si>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</si>
  <si>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</si>
  <si>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</si>
  <si>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</si>
  <si>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</si>
  <si>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</si>
  <si>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</si>
  <si>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</si>
  <si>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</si>
  <si>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</si>
  <si>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</si>
  <si>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</si>
  <si>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</si>
  <si>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</si>
  <si>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</si>
  <si>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</si>
  <si>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</si>
  <si>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</si>
  <si>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</si>
  <si>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</si>
  <si>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</si>
  <si>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</si>
  <si>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</si>
  <si>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</si>
  <si>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</si>
  <si>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</si>
  <si>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</si>
  <si>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</si>
  <si>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</si>
  <si>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</si>
  <si>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</si>
  <si>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</si>
  <si>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</si>
  <si>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</si>
  <si>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</si>
  <si>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</si>
  <si>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</si>
  <si>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</si>
  <si>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</si>
  <si>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</si>
  <si>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</si>
  <si>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</si>
  <si>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</si>
  <si>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</si>
  <si>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</si>
  <si>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</si>
  <si>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</si>
  <si>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</si>
  <si>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</si>
  <si>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</si>
  <si>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</si>
  <si>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</si>
  <si>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</si>
  <si>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</si>
  <si>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</si>
  <si>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</si>
  <si>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</si>
  <si>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</si>
  <si>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</si>
  <si>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</si>
  <si>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</si>
  <si>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</si>
  <si>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</si>
  <si>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</si>
  <si>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</si>
  <si>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</si>
  <si>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</si>
  <si>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</si>
  <si>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</si>
  <si>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</si>
  <si>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</si>
  <si>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</si>
  <si>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</si>
  <si>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</si>
  <si>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</si>
  <si>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</si>
  <si>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</si>
  <si>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</si>
  <si>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</si>
  <si>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</si>
  <si>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</si>
  <si>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</si>
  <si>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</si>
  <si>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</si>
  <si>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</si>
  <si>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</si>
  <si>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</si>
  <si>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</si>
  <si>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</si>
  <si>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</si>
  <si>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</si>
  <si>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</si>
  <si>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</si>
  <si>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</si>
  <si>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</si>
  <si>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</si>
  <si>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</si>
  <si>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</si>
  <si>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</si>
  <si>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</si>
  <si>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</si>
  <si>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</si>
  <si>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</si>
  <si>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</si>
  <si>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</si>
  <si>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</si>
  <si>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</si>
  <si>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</si>
  <si>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</si>
  <si>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</si>
  <si>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</si>
  <si>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</si>
  <si>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</si>
  <si>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</si>
  <si>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</si>
  <si>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</si>
  <si>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</si>
  <si>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</si>
  <si>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</si>
  <si>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</si>
  <si>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</si>
  <si>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</si>
  <si>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</si>
  <si>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</si>
  <si>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</si>
  <si>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</si>
  <si>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</si>
  <si>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</si>
  <si>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</si>
  <si>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</si>
  <si>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</si>
  <si>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</si>
  <si>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</si>
  <si>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</si>
  <si>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</si>
  <si>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</si>
  <si>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</si>
  <si>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</si>
  <si>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</si>
  <si>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</si>
  <si>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</si>
  <si>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</si>
  <si>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</si>
  <si>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</si>
  <si>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</si>
  <si>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</si>
  <si>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</si>
  <si>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</si>
  <si>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</si>
  <si>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</si>
  <si>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</si>
  <si>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</si>
  <si>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</si>
  <si>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</si>
  <si>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</si>
  <si>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</si>
  <si>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</si>
  <si>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</si>
  <si>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</si>
  <si>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</si>
  <si>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</si>
  <si>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</si>
  <si>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</si>
  <si>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</si>
  <si>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</si>
  <si>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</si>
  <si>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</si>
  <si>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</si>
  <si>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</si>
  <si>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</si>
  <si>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</si>
  <si>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</si>
  <si>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</si>
  <si>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</si>
  <si>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</si>
  <si>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</si>
  <si>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</si>
  <si>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</si>
  <si>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</si>
  <si>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</si>
  <si>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</si>
  <si>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</si>
  <si>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</si>
  <si>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</si>
  <si>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</si>
  <si>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</si>
  <si>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</si>
  <si>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</si>
  <si>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</si>
  <si>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</si>
  <si>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</si>
  <si>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</si>
  <si>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</si>
  <si>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</si>
  <si>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</si>
  <si>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</si>
  <si>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</si>
  <si>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</si>
  <si>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</si>
  <si>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</si>
  <si>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</si>
  <si>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</si>
  <si>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</si>
  <si>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</si>
  <si>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</si>
  <si>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</si>
  <si>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</si>
  <si>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</si>
  <si>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</si>
  <si>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</si>
  <si>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</si>
  <si>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</si>
  <si>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</si>
  <si>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</si>
  <si>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</si>
  <si>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</si>
  <si>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</si>
  <si>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</si>
  <si>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</si>
  <si>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</si>
  <si>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</si>
  <si>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</si>
  <si>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</si>
  <si>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</si>
  <si>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</si>
  <si>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</si>
  <si>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</si>
  <si>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</si>
  <si>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</si>
  <si>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</si>
  <si>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</si>
  <si>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</si>
  <si>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</si>
  <si>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</si>
  <si>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</si>
  <si>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</si>
  <si>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</si>
  <si>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</si>
  <si>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</si>
  <si>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</si>
  <si>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</si>
  <si>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</si>
  <si>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</si>
  <si>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</si>
  <si>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</si>
  <si>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</si>
  <si>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</si>
  <si>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</si>
  <si>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</si>
  <si>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</si>
  <si>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</si>
  <si>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</si>
  <si>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</si>
  <si>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</si>
  <si>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</si>
  <si>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</si>
  <si>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</si>
  <si>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</si>
  <si>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</si>
  <si>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</si>
  <si>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</si>
  <si>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</si>
  <si>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</si>
  <si>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</si>
  <si>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</si>
  <si>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</si>
  <si>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</si>
  <si>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</si>
  <si>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</si>
  <si>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</si>
  <si>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</si>
  <si>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</si>
  <si>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</si>
  <si>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</si>
  <si>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</si>
  <si>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</si>
  <si>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</si>
  <si>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</si>
  <si>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</si>
  <si>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</si>
  <si>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</si>
  <si>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</si>
  <si>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</si>
  <si>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</si>
  <si>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</si>
  <si>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</si>
  <si>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</si>
  <si>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</si>
  <si>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</si>
  <si>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</si>
  <si>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</si>
  <si>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</si>
  <si>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</si>
  <si>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</si>
  <si>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</si>
  <si>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</si>
  <si>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</si>
  <si>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</si>
  <si>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</si>
  <si>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</si>
  <si>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</si>
  <si>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</si>
  <si>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</si>
  <si>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</si>
  <si>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</si>
  <si>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</si>
  <si>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</si>
  <si>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</si>
  <si>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</si>
  <si>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</si>
  <si>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</si>
  <si>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</si>
  <si>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</si>
  <si>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</si>
  <si>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</si>
  <si>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</si>
  <si>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</si>
  <si>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</si>
  <si>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</si>
  <si>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</si>
  <si>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</si>
  <si>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</si>
  <si>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</si>
  <si>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</si>
  <si>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</si>
  <si>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</si>
  <si>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</si>
  <si>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</si>
  <si>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</si>
  <si>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</si>
  <si>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</si>
  <si>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</si>
  <si>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</si>
  <si>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</si>
  <si>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</si>
  <si>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</si>
  <si>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</si>
  <si>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</si>
  <si>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</si>
  <si>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</si>
  <si>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</si>
  <si>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</si>
  <si>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</si>
  <si>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</si>
  <si>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</si>
  <si>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</si>
  <si>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</si>
  <si>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</si>
  <si>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</si>
  <si>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</si>
  <si>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</si>
  <si>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</si>
  <si>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</si>
  <si>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</si>
  <si>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</si>
  <si>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</si>
  <si>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</si>
  <si>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</si>
  <si>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</si>
  <si>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</si>
  <si>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</si>
  <si>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</si>
  <si>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</si>
  <si>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</si>
  <si>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</si>
  <si>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</si>
  <si>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</si>
  <si>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</si>
  <si>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</si>
  <si>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</si>
  <si>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</si>
  <si>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</si>
  <si>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</si>
  <si>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</si>
  <si>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</si>
  <si>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</si>
  <si>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</si>
  <si>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</si>
  <si>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</si>
  <si>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</si>
  <si>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</si>
  <si>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</si>
  <si>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</si>
  <si>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</si>
  <si>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</si>
  <si>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</si>
  <si>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</si>
  <si>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</si>
  <si>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</si>
  <si>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</si>
  <si>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</si>
  <si>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</si>
  <si>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</si>
  <si>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</si>
  <si>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</si>
  <si>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</si>
  <si>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</si>
  <si>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</si>
  <si>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</si>
  <si>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</si>
  <si>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</si>
  <si>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</si>
  <si>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</si>
  <si>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</si>
  <si>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</si>
  <si>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</si>
  <si>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</si>
  <si>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</si>
  <si>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</si>
  <si>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</si>
  <si>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</si>
  <si>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</si>
  <si>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</si>
  <si>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</si>
  <si>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</si>
  <si>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</si>
  <si>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</si>
  <si>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</si>
  <si>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</si>
  <si>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</si>
  <si>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</si>
  <si>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</si>
  <si>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</si>
  <si>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</si>
  <si>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</si>
  <si>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</si>
  <si>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</si>
  <si>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</si>
  <si>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</si>
  <si>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</si>
  <si>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</si>
  <si>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</si>
  <si>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</si>
  <si>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</si>
  <si>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</si>
  <si>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</si>
  <si>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</si>
  <si>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</si>
  <si>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</si>
  <si>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</si>
  <si>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</si>
  <si>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</si>
  <si>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</si>
  <si>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</si>
  <si>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</si>
  <si>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</si>
  <si>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</si>
  <si>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</si>
  <si>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</si>
  <si>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</si>
  <si>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</si>
  <si>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</si>
  <si>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</si>
  <si>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</si>
  <si>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</si>
  <si>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</si>
  <si>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</si>
  <si>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</si>
  <si>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</si>
  <si>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</si>
  <si>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</si>
  <si>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</si>
  <si>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</si>
  <si>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</si>
  <si>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</si>
  <si>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</si>
  <si>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</si>
  <si>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</si>
  <si>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</si>
  <si>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</si>
  <si>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</si>
  <si>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</si>
  <si>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</si>
  <si>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</si>
  <si>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</si>
  <si>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</si>
  <si>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</si>
  <si>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</si>
  <si>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</si>
  <si>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</si>
  <si>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</si>
  <si>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</si>
  <si>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</si>
  <si>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</si>
  <si>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</si>
  <si>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</si>
  <si>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</si>
  <si>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</si>
  <si>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</si>
  <si>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</si>
  <si>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</si>
  <si>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</si>
  <si>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</si>
  <si>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</si>
  <si>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</si>
  <si>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</si>
  <si>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</si>
  <si>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</si>
  <si>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</si>
  <si>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</si>
  <si>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</si>
  <si>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</si>
  <si>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</si>
  <si>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</si>
  <si>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</si>
  <si>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</si>
  <si>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</si>
  <si>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</si>
  <si>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</si>
  <si>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</si>
  <si>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</si>
  <si>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</si>
  <si>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</si>
  <si>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</si>
  <si>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</si>
  <si>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</si>
  <si>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</si>
  <si>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</si>
  <si>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</si>
  <si>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</si>
  <si>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</si>
  <si>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</si>
  <si>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</si>
  <si>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</si>
  <si>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</si>
  <si>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</si>
  <si>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</si>
  <si>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</si>
  <si>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</si>
  <si>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</si>
  <si>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</si>
  <si>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</si>
  <si>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</si>
  <si>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</si>
  <si>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</si>
  <si>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</si>
  <si>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</si>
  <si>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</si>
  <si>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</si>
  <si>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</si>
  <si>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</si>
  <si>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</si>
  <si>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</si>
  <si>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</si>
  <si>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</si>
  <si>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</si>
  <si>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</si>
  <si>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</si>
  <si>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</si>
  <si>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</si>
  <si>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</si>
  <si>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</si>
  <si>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</si>
  <si>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</si>
  <si>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</si>
  <si>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</si>
  <si>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</si>
  <si>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</si>
  <si>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</si>
  <si>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</si>
  <si>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</si>
  <si>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</si>
  <si>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</si>
  <si>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</si>
  <si>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</si>
  <si>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</si>
  <si>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</si>
  <si>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</si>
  <si>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</si>
  <si>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</si>
  <si>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</si>
  <si>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</si>
  <si>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</si>
  <si>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</si>
  <si>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</si>
  <si>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</si>
  <si>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</si>
  <si>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</si>
  <si>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</si>
  <si>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</si>
  <si>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</si>
  <si>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</si>
  <si>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</si>
  <si>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</si>
  <si>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</si>
  <si>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</si>
  <si>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</si>
  <si>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</si>
  <si>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</si>
  <si>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</si>
  <si>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</si>
  <si>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</si>
  <si>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</si>
  <si>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</si>
  <si>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</si>
  <si>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</si>
  <si>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</si>
  <si>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</si>
  <si>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</si>
  <si>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</si>
  <si>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</si>
  <si>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</si>
  <si>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</si>
  <si>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</si>
  <si>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</si>
  <si>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</si>
  <si>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</si>
  <si>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</si>
  <si>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</si>
  <si>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</si>
  <si>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</si>
  <si>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</si>
  <si>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</si>
  <si>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</si>
  <si>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</si>
  <si>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</si>
  <si>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</si>
  <si>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</si>
  <si>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</si>
  <si>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</si>
  <si>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</si>
  <si>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</si>
  <si>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</si>
  <si>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</si>
  <si>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</si>
  <si>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</si>
  <si>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</si>
  <si>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</si>
  <si>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</si>
  <si>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</si>
  <si>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</si>
  <si>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</si>
  <si>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</si>
  <si>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</si>
  <si>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</si>
  <si>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</si>
  <si>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</si>
  <si>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</si>
  <si>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</si>
  <si>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</si>
  <si>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</si>
  <si>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</si>
  <si>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</si>
  <si>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</si>
  <si>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</si>
  <si>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</si>
  <si>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</si>
  <si>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</si>
  <si>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</si>
  <si>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</si>
  <si>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</si>
  <si>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</si>
  <si>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</si>
  <si>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</si>
  <si>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</si>
  <si>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</si>
  <si>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</si>
  <si>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</si>
  <si>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</si>
  <si>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</si>
  <si>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</si>
  <si>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</si>
  <si>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</si>
  <si>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</si>
  <si>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</si>
  <si>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</si>
  <si>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</si>
  <si>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</si>
  <si>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</si>
  <si>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</si>
  <si>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</si>
  <si>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</si>
  <si>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</si>
  <si>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</si>
  <si>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</si>
  <si>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</si>
  <si>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</si>
  <si>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</si>
  <si>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</si>
  <si>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</si>
  <si>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</si>
  <si>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</si>
  <si>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</si>
  <si>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</si>
  <si>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</si>
  <si>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</si>
  <si>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</si>
  <si>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</si>
  <si>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</si>
  <si>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</si>
  <si>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</si>
  <si>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</si>
  <si>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</si>
  <si>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</si>
  <si>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</si>
  <si>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</si>
  <si>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</si>
  <si>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</si>
  <si>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</si>
  <si>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</si>
  <si>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</si>
  <si>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</si>
  <si>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</si>
  <si>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</si>
  <si>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</si>
  <si>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</si>
  <si>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</si>
  <si>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</si>
  <si>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</si>
  <si>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</si>
  <si>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</si>
  <si>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</si>
  <si>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</si>
  <si>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</si>
  <si>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</si>
  <si>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</si>
  <si>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</si>
  <si>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</si>
  <si>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</si>
  <si>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</si>
  <si>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</si>
  <si>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</si>
  <si>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</si>
  <si>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</si>
  <si>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</si>
  <si>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</si>
  <si>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</si>
  <si>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</si>
  <si>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</si>
  <si>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</si>
  <si>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</si>
  <si>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</si>
  <si>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</si>
  <si>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</si>
  <si>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</si>
  <si>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</si>
  <si>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</si>
  <si>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</si>
  <si>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</si>
  <si>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</si>
  <si>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</si>
  <si>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</si>
  <si>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</si>
  <si>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</si>
  <si>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</si>
  <si>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</si>
  <si>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</si>
  <si>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</si>
  <si>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</si>
  <si>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</si>
  <si>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</si>
  <si>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</si>
  <si>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</si>
  <si>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</si>
  <si>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</si>
  <si>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</si>
  <si>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</si>
  <si>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</si>
  <si>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</si>
  <si>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</si>
  <si>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</si>
  <si>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</si>
  <si>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</si>
  <si>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</si>
  <si>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</si>
  <si>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</si>
  <si>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</si>
  <si>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</si>
  <si>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</si>
  <si>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</si>
  <si>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</si>
  <si>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</si>
  <si>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</si>
  <si>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</si>
  <si>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</si>
  <si>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</si>
  <si>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</si>
  <si>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</si>
  <si>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</si>
  <si>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</si>
  <si>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</si>
  <si>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</si>
  <si>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</si>
  <si>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</si>
  <si>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</si>
  <si>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</si>
  <si>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</si>
  <si>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</si>
  <si>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</si>
  <si>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</si>
  <si>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</si>
  <si>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</si>
  <si>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</si>
  <si>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</si>
  <si>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</si>
  <si>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</si>
  <si>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</si>
  <si>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</si>
  <si>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</si>
  <si>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</si>
  <si>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</si>
  <si>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</si>
  <si>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</si>
  <si>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</si>
  <si>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</si>
  <si>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</si>
  <si>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</si>
  <si>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</si>
  <si>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</si>
  <si>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</si>
  <si>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</si>
  <si>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</si>
  <si>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</si>
  <si>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</si>
  <si>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</si>
  <si>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</si>
  <si>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</si>
  <si>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</si>
  <si>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</si>
  <si>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</si>
  <si>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</si>
  <si>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</si>
  <si>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</si>
  <si>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</si>
  <si>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</si>
  <si>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</si>
  <si>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</si>
  <si>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</si>
  <si>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</si>
  <si>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</si>
  <si>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</si>
  <si>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</si>
  <si>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</si>
  <si>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</si>
  <si>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</si>
  <si>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</si>
  <si>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</si>
  <si>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</si>
  <si>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</si>
  <si>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</si>
  <si>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</si>
  <si>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</si>
  <si>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</si>
  <si>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</si>
  <si>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</si>
  <si>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</si>
  <si>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</si>
  <si>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</si>
  <si>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</si>
  <si>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</si>
  <si>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</si>
  <si>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</si>
  <si>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</si>
  <si>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</si>
  <si>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</si>
  <si>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</si>
  <si>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</si>
  <si>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</si>
  <si>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</si>
  <si>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</si>
  <si>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</si>
  <si>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</si>
  <si>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</si>
  <si>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</si>
  <si>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</si>
  <si>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</si>
  <si>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</si>
  <si>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</si>
  <si>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</si>
  <si>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</si>
  <si>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</si>
  <si>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</si>
  <si>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</si>
  <si>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</si>
  <si>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</si>
  <si>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</si>
  <si>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</si>
  <si>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</si>
  <si>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</si>
  <si>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</si>
  <si>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</si>
  <si>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</si>
  <si>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</si>
  <si>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</si>
  <si>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</si>
  <si>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</si>
  <si>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</si>
  <si>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</si>
  <si>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</si>
  <si>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</si>
  <si>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</si>
  <si>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</si>
  <si>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</si>
  <si>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</si>
  <si>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</si>
  <si>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</si>
  <si>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</si>
  <si>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</si>
  <si>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</si>
  <si>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</si>
  <si>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</si>
  <si>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</si>
  <si>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</si>
  <si>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</si>
  <si>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</si>
  <si>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</si>
  <si>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</si>
  <si>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</si>
  <si>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</si>
  <si>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</si>
  <si>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</si>
  <si>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</si>
  <si>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</si>
  <si>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</si>
  <si>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</si>
  <si>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</si>
  <si>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</si>
  <si>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</si>
  <si>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</si>
  <si>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</si>
  <si>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</si>
  <si>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</si>
  <si>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</si>
  <si>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</si>
  <si>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</si>
  <si>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</si>
  <si>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</si>
  <si>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</si>
  <si>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</si>
  <si>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</si>
  <si>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</si>
  <si>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</si>
  <si>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</si>
  <si>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</si>
  <si>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</si>
  <si>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</si>
  <si>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</si>
  <si>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</si>
  <si>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</si>
  <si>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</si>
  <si>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</si>
  <si>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</si>
  <si>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</si>
  <si>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</si>
  <si>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</si>
  <si>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</si>
  <si>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</si>
  <si>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</si>
  <si>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</si>
  <si>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</si>
  <si>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</si>
  <si>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</si>
  <si>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</si>
  <si>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</si>
  <si>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</si>
  <si>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</si>
  <si>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</si>
  <si>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</si>
  <si>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</si>
  <si>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</si>
  <si>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</si>
  <si>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</si>
  <si>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</si>
  <si>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</si>
  <si>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</si>
  <si>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</si>
  <si>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</si>
  <si>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</si>
  <si>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</si>
  <si>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</si>
  <si>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</si>
  <si>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</si>
  <si>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</si>
  <si>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</si>
  <si>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</si>
  <si>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</si>
  <si>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</si>
  <si>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</si>
  <si>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</si>
  <si>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</si>
  <si>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</si>
  <si>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</si>
  <si>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</si>
  <si>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</si>
  <si>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</si>
  <si>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</si>
  <si>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</si>
  <si>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</si>
  <si>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</si>
  <si>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</si>
  <si>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</si>
  <si>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</si>
  <si>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</si>
  <si>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</si>
  <si>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</si>
  <si>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</si>
  <si>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</si>
  <si>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</si>
  <si>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</si>
  <si>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</si>
  <si>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</si>
  <si>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</si>
  <si>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</si>
  <si>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</si>
  <si>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</si>
  <si>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</si>
  <si>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</si>
  <si>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</si>
  <si>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</si>
  <si>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</si>
  <si>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</si>
  <si>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</si>
  <si>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</si>
  <si>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</si>
  <si>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</si>
  <si>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</si>
  <si>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</si>
  <si>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</si>
  <si>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</si>
  <si>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</si>
  <si>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</si>
  <si>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</si>
  <si>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</si>
  <si>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</si>
  <si>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</si>
  <si>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</si>
  <si>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</si>
  <si>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</si>
  <si>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</si>
  <si>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</si>
  <si>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</si>
  <si>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</si>
  <si>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</si>
  <si>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</si>
  <si>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</si>
  <si>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</si>
  <si>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</si>
  <si>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</si>
  <si>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</si>
  <si>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</si>
  <si>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</si>
  <si>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</si>
  <si>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</si>
  <si>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</si>
  <si>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</si>
  <si>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</si>
  <si>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</si>
  <si>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</si>
  <si>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</si>
  <si>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</si>
  <si>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</si>
  <si>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</si>
  <si>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</si>
  <si>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</si>
  <si>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</si>
  <si>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</si>
  <si>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</si>
  <si>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</si>
  <si>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</si>
  <si>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</si>
  <si>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</si>
  <si>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</si>
  <si>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</si>
  <si>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</si>
  <si>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</si>
  <si>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</si>
  <si>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</si>
  <si>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</si>
  <si>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</si>
  <si>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</si>
  <si>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</si>
  <si>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</si>
  <si>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</si>
  <si>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</si>
  <si>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</si>
  <si>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</si>
  <si>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</si>
  <si>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</si>
  <si>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</si>
  <si>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</si>
  <si>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</si>
  <si>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</si>
  <si>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</si>
  <si>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</si>
  <si>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</si>
  <si>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</si>
  <si>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</si>
  <si>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</si>
  <si>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</si>
  <si>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</si>
  <si>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</si>
  <si>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</si>
  <si>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</si>
  <si>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</si>
  <si>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</si>
  <si>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</si>
  <si>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</si>
  <si>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</si>
  <si>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</si>
  <si>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</si>
  <si>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</si>
  <si>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</si>
  <si>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</si>
  <si>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</si>
  <si>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</si>
  <si>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</si>
  <si>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</si>
  <si>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</si>
  <si>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</si>
  <si>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</si>
  <si>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</si>
  <si>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</si>
  <si>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</si>
  <si>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</si>
  <si>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</si>
  <si>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</si>
  <si>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</si>
  <si>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</si>
  <si>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</si>
  <si>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</si>
  <si>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</si>
  <si>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</si>
  <si>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</si>
  <si>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</si>
  <si>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</si>
  <si>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</si>
  <si>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</si>
  <si>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</si>
  <si>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</si>
  <si>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</si>
  <si>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</si>
  <si>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</si>
  <si>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</si>
  <si>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</si>
  <si>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</si>
  <si>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</si>
  <si>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</si>
  <si>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</si>
  <si>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</si>
  <si>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</si>
  <si>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</si>
  <si>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</si>
  <si>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</si>
  <si>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</si>
  <si>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</si>
  <si>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</si>
  <si>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</si>
  <si>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</si>
  <si>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</si>
  <si>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</si>
  <si>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</si>
  <si>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</si>
  <si>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</si>
  <si>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</si>
  <si>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</si>
  <si>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</si>
  <si>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</si>
  <si>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</si>
  <si>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</si>
  <si>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</si>
  <si>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</si>
  <si>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</si>
  <si>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</si>
  <si>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</si>
  <si>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</si>
  <si>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</si>
  <si>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</si>
  <si>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</si>
  <si>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</si>
  <si>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</si>
  <si>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</si>
  <si>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</si>
  <si>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</si>
  <si>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</si>
  <si>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</si>
  <si>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</si>
  <si>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</si>
  <si>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</si>
  <si>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</si>
  <si>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</si>
  <si>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</si>
  <si>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</si>
  <si>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</si>
  <si>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</si>
  <si>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</si>
  <si>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</si>
  <si>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</si>
  <si>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</si>
  <si>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</si>
  <si>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</si>
  <si>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</si>
  <si>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</si>
  <si>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</si>
  <si>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</si>
  <si>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</si>
  <si>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</si>
  <si>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</si>
  <si>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</si>
  <si>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</si>
  <si>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</si>
  <si>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</si>
  <si>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</si>
  <si>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</si>
  <si>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</si>
  <si>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</si>
  <si>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</si>
  <si>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</si>
  <si>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</si>
  <si>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</si>
  <si>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</si>
  <si>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</si>
  <si>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</si>
  <si>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</si>
  <si>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</si>
  <si>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</si>
  <si>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</si>
  <si>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</si>
  <si>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</si>
  <si>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</si>
  <si>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</si>
  <si>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</si>
  <si>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</si>
  <si>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</si>
  <si>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</si>
  <si>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</si>
  <si>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</si>
  <si>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</si>
  <si>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</si>
  <si>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</si>
  <si>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</si>
  <si>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</si>
  <si>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</si>
  <si>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</si>
  <si>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</si>
  <si>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</si>
  <si>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</si>
  <si>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</si>
  <si>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</si>
  <si>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</si>
  <si>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</si>
  <si>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</si>
  <si>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</si>
  <si>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</si>
  <si>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</si>
  <si>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</si>
  <si>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</si>
  <si>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</si>
  <si>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</si>
  <si>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</si>
  <si>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</si>
  <si>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</si>
  <si>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</si>
  <si>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</si>
  <si>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</si>
  <si>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</si>
  <si>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</si>
  <si>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</si>
  <si>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</si>
  <si>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</si>
  <si>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</si>
  <si>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</si>
  <si>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</si>
  <si>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</si>
  <si>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</si>
  <si>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</si>
  <si>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</si>
  <si>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</si>
  <si>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</si>
  <si>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</si>
  <si>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</si>
  <si>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</si>
  <si>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</si>
  <si>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</si>
  <si>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</si>
  <si>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</si>
  <si>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</si>
  <si>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</si>
  <si>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</si>
  <si>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</si>
  <si>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</si>
  <si>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</si>
  <si>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</si>
  <si>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</si>
  <si>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</si>
  <si>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</si>
  <si>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</si>
  <si>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</si>
  <si>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</si>
  <si>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</si>
  <si>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</si>
  <si>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</si>
  <si>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</si>
  <si>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</si>
  <si>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</si>
  <si>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</si>
  <si>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</si>
  <si>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</si>
  <si>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</si>
  <si>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</si>
  <si>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</si>
  <si>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</si>
  <si>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</si>
  <si>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</si>
  <si>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</si>
  <si>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</si>
  <si>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</si>
  <si>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</si>
  <si>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</si>
  <si>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</si>
  <si>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</si>
  <si>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</si>
  <si>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</si>
  <si>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</si>
  <si>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</si>
  <si>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</si>
  <si>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</si>
  <si>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</si>
  <si>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</si>
  <si>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</si>
  <si>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</si>
  <si>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</si>
  <si>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</si>
  <si>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</si>
  <si>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</si>
  <si>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</si>
  <si>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</si>
  <si>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</si>
  <si>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</si>
  <si>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</si>
  <si>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</si>
  <si>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</si>
  <si>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</si>
  <si>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</si>
  <si>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</si>
  <si>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</si>
  <si>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</si>
  <si>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</si>
  <si>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</si>
  <si>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</si>
  <si>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</si>
  <si>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</si>
  <si>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</si>
  <si>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</si>
  <si>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</si>
  <si>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</si>
  <si>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</si>
  <si>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</si>
  <si>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</si>
  <si>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</si>
  <si>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</si>
  <si>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</si>
  <si>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</si>
  <si>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</si>
  <si>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</si>
  <si>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</si>
  <si>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</si>
  <si>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</si>
  <si>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</si>
  <si>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</si>
  <si>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</si>
  <si>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</si>
  <si>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</si>
  <si>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</si>
  <si>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</si>
  <si>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</si>
  <si>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</si>
  <si>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</si>
  <si>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</si>
  <si>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</si>
  <si>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</si>
  <si>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</si>
  <si>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</si>
  <si>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</si>
  <si>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</si>
  <si>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</si>
  <si>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</si>
  <si>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</si>
  <si>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</si>
  <si>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</si>
  <si>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</si>
  <si>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</si>
  <si>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</si>
  <si>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</si>
  <si>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</si>
  <si>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</si>
  <si>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</si>
  <si>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</si>
  <si>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</si>
  <si>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</si>
  <si>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</si>
  <si>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</si>
  <si>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</si>
  <si>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</si>
  <si>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</si>
  <si>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</si>
  <si>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</si>
  <si>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</si>
  <si>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</si>
  <si>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</si>
  <si>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</si>
  <si>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</si>
  <si>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</si>
  <si>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</si>
  <si>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</si>
  <si>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</si>
  <si>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</si>
  <si>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</si>
  <si>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</si>
  <si>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</si>
  <si>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</si>
  <si>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</si>
  <si>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</si>
  <si>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</si>
  <si>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</si>
  <si>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</si>
  <si>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</si>
  <si>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</si>
  <si>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</si>
  <si>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</si>
  <si>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</si>
  <si>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</si>
  <si>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</si>
  <si>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</si>
  <si>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</si>
  <si>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</si>
  <si>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</si>
  <si>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</si>
  <si>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</si>
  <si>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</si>
  <si>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</si>
  <si>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</si>
  <si>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</si>
  <si>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</si>
  <si>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</si>
  <si>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</si>
  <si>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</si>
  <si>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</si>
  <si>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</si>
  <si>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</si>
  <si>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</si>
  <si>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</si>
  <si>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</si>
  <si>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</si>
  <si>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</si>
  <si>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</si>
  <si>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</si>
  <si>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</si>
  <si>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</si>
  <si>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</si>
  <si>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</si>
  <si>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</si>
  <si>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</si>
  <si>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</si>
  <si>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</si>
  <si>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</si>
  <si>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</si>
  <si>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</si>
  <si>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</si>
  <si>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</si>
  <si>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</si>
  <si>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</si>
  <si>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</si>
  <si>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</si>
  <si>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</si>
  <si>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</si>
  <si>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</si>
  <si>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</si>
  <si>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</si>
  <si>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</si>
  <si>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</si>
  <si>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</si>
  <si>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</si>
  <si>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</si>
  <si>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</si>
  <si>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</si>
  <si>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</si>
  <si>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</si>
  <si>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</si>
  <si>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</si>
  <si>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</si>
  <si>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</si>
  <si>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</si>
  <si>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</si>
  <si>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</si>
  <si>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</si>
  <si>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</si>
  <si>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</si>
  <si>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</si>
  <si>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</si>
  <si>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</si>
  <si>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</si>
  <si>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</si>
  <si>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</si>
  <si>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</si>
  <si>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</si>
  <si>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</si>
  <si>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</si>
  <si>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</si>
  <si>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</si>
  <si>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</si>
  <si>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</si>
  <si>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</si>
  <si>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</si>
  <si>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</si>
  <si>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</si>
  <si>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</si>
  <si>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</si>
  <si>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</si>
  <si>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</si>
  <si>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</si>
  <si>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</si>
  <si>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</si>
  <si>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</si>
  <si>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</si>
  <si>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</si>
  <si>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</si>
  <si>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</si>
  <si>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</si>
  <si>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</si>
  <si>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</si>
  <si>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</si>
  <si>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</si>
  <si>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</si>
  <si>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</si>
  <si>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</si>
  <si>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</si>
  <si>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</si>
  <si>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</si>
  <si>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</si>
  <si>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</si>
  <si>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</si>
  <si>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</si>
  <si>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</si>
  <si>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</si>
  <si>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</si>
  <si>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</si>
  <si>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</si>
  <si>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</si>
  <si>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</si>
  <si>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</si>
  <si>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</si>
  <si>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</si>
  <si>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</si>
  <si>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</si>
  <si>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</si>
  <si>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</si>
  <si>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</si>
  <si>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</si>
  <si>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</si>
  <si>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</si>
  <si>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</si>
  <si>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</si>
  <si>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</si>
  <si>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</si>
  <si>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</si>
  <si>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</si>
  <si>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</si>
  <si>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</si>
  <si>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</si>
  <si>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</si>
  <si>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</si>
  <si>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</si>
  <si>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</si>
  <si>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</si>
  <si>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</si>
  <si>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</si>
  <si>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</si>
  <si>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</si>
  <si>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</si>
  <si>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</si>
  <si>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</si>
  <si>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</si>
  <si>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</si>
  <si>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</si>
  <si>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</si>
  <si>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</si>
  <si>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</si>
  <si>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</si>
  <si>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</si>
  <si>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</si>
  <si>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</si>
  <si>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</si>
  <si>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</si>
  <si>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</si>
  <si>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</si>
  <si>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</si>
  <si>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</si>
  <si>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</si>
  <si>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</si>
  <si>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</si>
  <si>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</si>
  <si>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</si>
  <si>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</si>
  <si>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</si>
  <si>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</si>
  <si>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</si>
  <si>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</si>
  <si>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</si>
  <si>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</si>
  <si>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</si>
  <si>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</si>
  <si>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</si>
  <si>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</si>
  <si>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</si>
  <si>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</si>
  <si>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</si>
  <si>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</si>
  <si>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</si>
  <si>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</si>
  <si>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</si>
  <si>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</si>
  <si>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</si>
  <si>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</si>
  <si>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</si>
  <si>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</si>
  <si>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</si>
  <si>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</si>
  <si>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</si>
  <si>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</si>
  <si>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</si>
  <si>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</si>
  <si>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</si>
  <si>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</si>
  <si>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</si>
  <si>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</si>
  <si>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</si>
  <si>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</si>
  <si>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</si>
  <si>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</si>
  <si>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</si>
  <si>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</si>
  <si>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</si>
  <si>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</si>
  <si>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</si>
  <si>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</si>
  <si>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</si>
  <si>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</si>
  <si>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</si>
  <si>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</si>
  <si>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</si>
  <si>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</si>
  <si>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</si>
  <si>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</si>
  <si>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</si>
  <si>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</si>
  <si>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</si>
  <si>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</si>
  <si>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</si>
  <si>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</si>
  <si>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</si>
  <si>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</si>
  <si>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</si>
  <si>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</si>
  <si>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</si>
  <si>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</si>
  <si>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</si>
  <si>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</si>
  <si>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</si>
  <si>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</si>
  <si>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</si>
  <si>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</si>
  <si>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</si>
  <si>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</si>
  <si>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</si>
  <si>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</si>
  <si>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</si>
  <si>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</si>
  <si>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</si>
  <si>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</si>
  <si>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</si>
  <si>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</si>
  <si>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</si>
  <si>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</si>
  <si>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</si>
  <si>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</si>
  <si>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</si>
  <si>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</si>
  <si>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</si>
  <si>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</si>
  <si>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</si>
  <si>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</si>
  <si>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</si>
  <si>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</si>
  <si>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</si>
  <si>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</si>
  <si>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</si>
  <si>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</si>
  <si>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</si>
  <si>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</si>
  <si>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</si>
  <si>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</si>
  <si>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</si>
  <si>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</si>
  <si>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</si>
  <si>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</si>
  <si>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</si>
  <si>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</si>
  <si>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</si>
  <si>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</si>
  <si>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</si>
  <si>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</si>
  <si>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</si>
  <si>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</si>
  <si>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</si>
  <si>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</si>
  <si>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</si>
  <si>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</si>
  <si>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</si>
  <si>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</si>
  <si>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</si>
  <si>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</si>
  <si>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</si>
  <si>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</si>
  <si>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</si>
  <si>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</si>
  <si>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</si>
  <si>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</si>
  <si>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</si>
  <si>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</si>
  <si>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</si>
  <si>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</si>
  <si>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</si>
  <si>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</si>
  <si>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</si>
  <si>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</si>
  <si>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</si>
  <si>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</si>
  <si>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</si>
  <si>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</si>
  <si>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</si>
  <si>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</si>
  <si>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</si>
  <si>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</si>
  <si>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</si>
  <si>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</si>
  <si>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</si>
  <si>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</si>
  <si>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</si>
  <si>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</si>
  <si>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</si>
  <si>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</si>
  <si>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</si>
  <si>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</si>
  <si>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</si>
  <si>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</si>
  <si>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</si>
  <si>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</si>
  <si>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</si>
  <si>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</si>
  <si>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</si>
  <si>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</si>
  <si>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</si>
  <si>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</si>
  <si>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</si>
  <si>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</si>
  <si>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</si>
  <si>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</si>
  <si>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</si>
  <si>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</si>
  <si>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</si>
  <si>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</si>
  <si>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</si>
  <si>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</si>
  <si>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</si>
  <si>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</si>
  <si>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</si>
  <si>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</si>
  <si>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</si>
  <si>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</si>
  <si>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</si>
  <si>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</si>
  <si>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</si>
  <si>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</si>
  <si>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</si>
  <si>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</si>
  <si>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</si>
  <si>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</si>
  <si>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</si>
  <si>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</si>
  <si>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</si>
  <si>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</si>
  <si>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</si>
  <si>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</si>
  <si>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</si>
  <si>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</si>
  <si>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</si>
  <si>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</si>
  <si>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</si>
  <si>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</si>
  <si>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</si>
  <si>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</si>
  <si>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</si>
  <si>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</si>
  <si>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</si>
  <si>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</si>
  <si>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</si>
  <si>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</si>
  <si>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</si>
  <si>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</si>
  <si>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</si>
  <si>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</si>
  <si>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</si>
  <si>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</si>
  <si>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</si>
  <si>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</si>
  <si>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</si>
  <si>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</si>
  <si>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</si>
  <si>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</si>
  <si>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</si>
  <si>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</si>
  <si>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</si>
  <si>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</si>
  <si>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</si>
  <si>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</si>
  <si>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</si>
  <si>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</si>
  <si>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</si>
  <si>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</si>
  <si>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</si>
  <si>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</si>
  <si>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</si>
  <si>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</si>
  <si>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</si>
  <si>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</si>
  <si>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</si>
  <si>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</si>
  <si>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</si>
  <si>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</si>
  <si>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</si>
  <si>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</si>
  <si>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</si>
  <si>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</si>
  <si>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</si>
  <si>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</si>
  <si>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</si>
  <si>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</si>
  <si>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</si>
  <si>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</si>
  <si>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</si>
  <si>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</si>
  <si>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</si>
  <si>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</si>
  <si>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</si>
  <si>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</si>
  <si>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</si>
  <si>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</si>
  <si>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</si>
  <si>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</si>
  <si>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</si>
  <si>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</si>
  <si>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</si>
  <si>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</si>
  <si>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</si>
  <si>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</si>
  <si>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</si>
  <si>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</si>
  <si>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</si>
  <si>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</si>
  <si>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</si>
  <si>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</si>
  <si>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</si>
  <si>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</si>
  <si>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</si>
  <si>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</si>
  <si>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</si>
  <si>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</si>
  <si>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</si>
  <si>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</si>
  <si>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</si>
  <si>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</si>
  <si>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</si>
  <si>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</si>
  <si>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</si>
  <si>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</si>
  <si>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</si>
  <si>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</si>
  <si>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</si>
  <si>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</si>
  <si>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</si>
  <si>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</si>
  <si>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</si>
  <si>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</si>
  <si>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</si>
  <si>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</si>
  <si>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</si>
  <si>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</si>
  <si>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</si>
  <si>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</si>
  <si>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</si>
  <si>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</si>
  <si>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</si>
  <si>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</si>
  <si>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</si>
  <si>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</si>
  <si>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</si>
  <si>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</si>
  <si>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</si>
  <si>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</si>
  <si>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</si>
  <si>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</si>
  <si>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</si>
  <si>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</si>
  <si>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</si>
  <si>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</si>
  <si>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</si>
  <si>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</si>
  <si>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</si>
  <si>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</si>
  <si>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</si>
  <si>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</si>
  <si>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</si>
  <si>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</si>
  <si>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</si>
  <si>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</si>
  <si>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</si>
  <si>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</si>
  <si>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</si>
  <si>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</si>
  <si>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</si>
  <si>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</si>
  <si>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</si>
  <si>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</si>
  <si>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</si>
  <si>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</si>
  <si>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</si>
  <si>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</si>
  <si>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</si>
  <si>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</si>
  <si>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</si>
  <si>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</si>
  <si>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</si>
  <si>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</si>
  <si>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</si>
  <si>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</si>
  <si>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</si>
  <si>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</si>
  <si>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</si>
  <si>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</si>
  <si>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</si>
  <si>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</si>
  <si>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</si>
  <si>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</si>
  <si>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</si>
  <si>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</si>
  <si>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</si>
  <si>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</si>
  <si>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</si>
  <si>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</si>
  <si>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</si>
  <si>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</si>
  <si>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</si>
  <si>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</si>
  <si>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</si>
  <si>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</si>
  <si>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</si>
  <si>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</si>
  <si>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</si>
  <si>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</si>
  <si>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</si>
  <si>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</si>
  <si>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</si>
  <si>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</si>
  <si>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</si>
  <si>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</si>
  <si>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</si>
  <si>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</si>
  <si>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</si>
  <si>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</si>
  <si>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</si>
  <si>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</si>
  <si>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</si>
  <si>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</si>
  <si>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</si>
  <si>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</si>
  <si>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</si>
  <si>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</si>
  <si>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</si>
  <si>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</si>
  <si>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</si>
  <si>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</si>
  <si>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</si>
  <si>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</si>
  <si>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</si>
  <si>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</si>
  <si>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</si>
  <si>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</si>
  <si>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</si>
  <si>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</si>
  <si>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</si>
  <si>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</si>
  <si>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</si>
  <si>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</si>
  <si>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</si>
  <si>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</si>
  <si>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</si>
  <si>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</si>
  <si>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</si>
  <si>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</si>
  <si>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</si>
  <si>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</si>
  <si>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</si>
  <si>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</si>
  <si>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</si>
  <si>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</si>
  <si>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</si>
  <si>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</si>
  <si>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</si>
  <si>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</si>
  <si>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</si>
  <si>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</si>
  <si>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</si>
  <si>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</si>
  <si>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</si>
  <si>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</si>
  <si>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</si>
  <si>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</si>
  <si>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</si>
  <si>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</si>
  <si>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</si>
  <si>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</si>
  <si>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</si>
  <si>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</si>
  <si>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</si>
  <si>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</si>
  <si>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</si>
  <si>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</si>
  <si>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</si>
  <si>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</si>
  <si>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</si>
  <si>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</si>
  <si>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</si>
  <si>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</si>
  <si>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</si>
  <si>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</si>
  <si>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</si>
  <si>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</si>
  <si>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</si>
  <si>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</si>
  <si>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</si>
  <si>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</si>
  <si>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</si>
  <si>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</si>
  <si>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</si>
  <si>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</si>
  <si>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</si>
  <si>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</si>
  <si>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</si>
  <si>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</si>
  <si>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</si>
  <si>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</si>
  <si>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</si>
  <si>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</si>
  <si>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</si>
  <si>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</si>
  <si>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</si>
  <si>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</si>
  <si>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</si>
  <si>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</si>
  <si>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</si>
  <si>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</si>
  <si>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</si>
  <si>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</si>
  <si>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</si>
  <si>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</si>
  <si>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</si>
  <si>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</si>
  <si>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</si>
  <si>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</si>
  <si>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</si>
  <si>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</si>
  <si>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</si>
  <si>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</si>
  <si>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</si>
  <si>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</si>
  <si>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</si>
  <si>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</si>
  <si>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</si>
  <si>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</si>
  <si>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</si>
  <si>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</si>
  <si>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</si>
  <si>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</si>
  <si>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</si>
  <si>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</si>
  <si>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</si>
  <si>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</si>
  <si>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</si>
  <si>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</si>
  <si>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</si>
  <si>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</si>
  <si>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</si>
  <si>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</si>
  <si>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</si>
  <si>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</si>
  <si>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</si>
  <si>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</si>
  <si>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</si>
  <si>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</si>
  <si>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</si>
  <si>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</si>
  <si>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</si>
  <si>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</si>
  <si>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</si>
  <si>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</si>
  <si>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</si>
  <si>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</si>
  <si>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</si>
  <si>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</si>
  <si>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</si>
  <si>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</si>
  <si>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</si>
  <si>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</si>
  <si>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</si>
  <si>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</si>
  <si>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</si>
  <si>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</si>
  <si>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</si>
  <si>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</si>
  <si>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</si>
  <si>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</si>
  <si>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</si>
  <si>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</si>
  <si>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</si>
  <si>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</si>
  <si>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</si>
  <si>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</si>
  <si>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</si>
  <si>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</si>
  <si>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</si>
  <si>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</si>
  <si>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</si>
  <si>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</si>
  <si>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</si>
  <si>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</si>
  <si>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</si>
  <si>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</si>
  <si>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</si>
  <si>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</si>
  <si>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</si>
  <si>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</si>
  <si>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</si>
  <si>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</si>
  <si>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</si>
  <si>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</si>
  <si>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</si>
  <si>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</si>
  <si>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</si>
  <si>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</si>
  <si>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</si>
  <si>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</si>
  <si>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</si>
  <si>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</si>
  <si>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</si>
  <si>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</si>
  <si>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</si>
  <si>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</si>
  <si>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</si>
  <si>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</si>
  <si>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</si>
  <si>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</si>
  <si>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</si>
  <si>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</si>
  <si>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</si>
  <si>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</si>
  <si>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</si>
  <si>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</si>
  <si>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</si>
  <si>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</si>
  <si>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</si>
  <si>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</si>
  <si>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</si>
  <si>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</si>
  <si>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</si>
  <si>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</si>
  <si>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</si>
  <si>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</si>
  <si>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</si>
  <si>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</si>
  <si>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</si>
  <si>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</si>
  <si>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</si>
  <si>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</si>
  <si>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</si>
  <si>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</si>
  <si>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</si>
  <si>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</si>
  <si>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</si>
  <si>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</si>
  <si>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</si>
  <si>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</si>
  <si>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</si>
  <si>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</si>
  <si>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</si>
  <si>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</si>
  <si>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</si>
  <si>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</si>
  <si>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</si>
  <si>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</si>
  <si>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</si>
  <si>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</si>
  <si>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</si>
  <si>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</si>
  <si>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</si>
  <si>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</si>
  <si>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</si>
  <si>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</si>
  <si>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</si>
  <si>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</si>
  <si>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</si>
  <si>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</si>
  <si>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</si>
  <si>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</si>
  <si>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</si>
  <si>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</si>
  <si>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</si>
  <si>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</si>
  <si>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</si>
  <si>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</si>
  <si>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</si>
  <si>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</si>
  <si>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</si>
  <si>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</si>
  <si>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</si>
  <si>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</si>
  <si>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</si>
  <si>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</si>
  <si>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</si>
  <si>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</si>
  <si>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</si>
  <si>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</si>
  <si>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</si>
  <si>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</si>
  <si>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</si>
  <si>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</si>
  <si>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</si>
  <si>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</si>
  <si>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</si>
  <si>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</si>
  <si>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</si>
  <si>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</si>
  <si>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</si>
  <si>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</si>
  <si>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</si>
  <si>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</si>
  <si>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</si>
  <si>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</si>
  <si>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</si>
  <si>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</si>
  <si>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</si>
  <si>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</si>
  <si>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</si>
  <si>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</si>
  <si>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</si>
  <si>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</si>
  <si>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</si>
  <si>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</si>
  <si>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</si>
  <si>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</si>
  <si>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</si>
  <si>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</si>
  <si>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</si>
  <si>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</si>
  <si>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</si>
  <si>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</si>
  <si>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</si>
  <si>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</si>
  <si>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</si>
  <si>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</si>
  <si>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</si>
  <si>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</si>
  <si>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</si>
  <si>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</si>
  <si>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</si>
  <si>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</si>
  <si>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</si>
  <si>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</si>
  <si>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</si>
  <si>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</si>
  <si>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</si>
  <si>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</si>
  <si>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</si>
  <si>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</si>
  <si>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</si>
  <si>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</si>
  <si>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</si>
  <si>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</si>
  <si>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</si>
  <si>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</si>
  <si>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</si>
  <si>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</si>
  <si>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</si>
  <si>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</si>
  <si>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</si>
  <si>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</si>
  <si>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</si>
  <si>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</si>
  <si>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</si>
  <si>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</si>
  <si>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</si>
  <si>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</si>
  <si>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</si>
  <si>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</si>
  <si>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</si>
  <si>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</si>
  <si>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</si>
  <si>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</si>
  <si>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</si>
  <si>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</si>
  <si>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</si>
  <si>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</si>
  <si>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</si>
  <si>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</si>
  <si>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</si>
  <si>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</si>
  <si>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</si>
  <si>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</si>
  <si>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</si>
  <si>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</si>
  <si>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</si>
  <si>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</si>
  <si>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</si>
  <si>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</si>
  <si>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</si>
  <si>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</si>
  <si>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</si>
  <si>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</si>
  <si>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</si>
  <si>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</si>
  <si>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</si>
  <si>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</si>
  <si>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</si>
  <si>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</si>
  <si>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</si>
  <si>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</si>
  <si>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</si>
  <si>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</si>
  <si>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</si>
  <si>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</si>
  <si>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</si>
  <si>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</si>
  <si>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</si>
  <si>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</si>
  <si>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</si>
  <si>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</si>
  <si>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</si>
  <si>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</si>
  <si>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</si>
  <si>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</si>
  <si>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</si>
  <si>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</si>
  <si>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</si>
  <si>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</si>
  <si>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</si>
  <si>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</si>
  <si>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</si>
  <si>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</si>
  <si>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</si>
  <si>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</si>
  <si>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</si>
  <si>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</si>
  <si>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</si>
  <si>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</si>
  <si>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</si>
  <si>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</si>
  <si>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</si>
  <si>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</si>
  <si>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</si>
  <si>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</si>
  <si>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</si>
  <si>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</si>
  <si>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</si>
  <si>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</si>
  <si>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</si>
  <si>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</si>
  <si>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</si>
  <si>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</si>
  <si>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</si>
  <si>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</si>
  <si>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</si>
  <si>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</si>
  <si>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</si>
  <si>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</si>
  <si>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</si>
  <si>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</si>
  <si>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</si>
  <si>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</si>
  <si>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</si>
  <si>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</si>
  <si>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</si>
  <si>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</si>
  <si>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</si>
  <si>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</si>
  <si>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</si>
  <si>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</si>
  <si>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</si>
  <si>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</si>
  <si>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</si>
  <si>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</si>
  <si>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</si>
  <si>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</si>
  <si>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</si>
  <si>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</si>
  <si>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</si>
  <si>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</si>
  <si>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</si>
  <si>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</si>
  <si>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</si>
  <si>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</si>
  <si>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</si>
  <si>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</si>
  <si>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</si>
  <si>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</si>
  <si>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</si>
  <si>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</si>
  <si>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</si>
  <si>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</si>
  <si>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</si>
  <si>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</si>
  <si>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</si>
  <si>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</si>
  <si>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</si>
  <si>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</si>
  <si>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</si>
  <si>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</si>
  <si>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</si>
  <si>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</si>
  <si>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</si>
  <si>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</si>
  <si>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</si>
  <si>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</si>
  <si>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</si>
  <si>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</si>
  <si>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</si>
  <si>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</si>
  <si>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</si>
  <si>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</si>
  <si>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</si>
  <si>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</si>
  <si>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</si>
  <si>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</si>
  <si>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</si>
  <si>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</si>
  <si>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</si>
  <si>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</si>
  <si>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</si>
  <si>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</si>
  <si>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</si>
  <si>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</si>
  <si>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</si>
  <si>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</si>
  <si>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</si>
  <si>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</si>
  <si>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</si>
  <si>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</si>
  <si>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</si>
  <si>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</si>
  <si>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</si>
  <si>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</si>
  <si>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</si>
  <si>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</si>
  <si>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</si>
  <si>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</si>
  <si>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</si>
  <si>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</si>
  <si>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</si>
  <si>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</si>
  <si>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</si>
  <si>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</si>
  <si>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</si>
  <si>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</si>
  <si>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</si>
  <si>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</si>
  <si>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</si>
  <si>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</si>
  <si>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</si>
  <si>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</si>
  <si>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</si>
  <si>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</si>
  <si>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</si>
  <si>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</si>
  <si>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</si>
  <si>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</si>
  <si>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</si>
  <si>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</si>
  <si>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</si>
  <si>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</si>
  <si>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</si>
  <si>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</si>
  <si>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</si>
  <si>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</si>
  <si>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</si>
  <si>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</si>
  <si>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</si>
  <si>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</si>
  <si>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</si>
  <si>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</si>
  <si>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</si>
  <si>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</si>
  <si>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</si>
  <si>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</si>
  <si>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</si>
  <si>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</si>
  <si>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</si>
  <si>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</si>
  <si>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</si>
  <si>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</si>
  <si>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</si>
  <si>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</si>
  <si>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</si>
  <si>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</si>
  <si>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</si>
  <si>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</si>
  <si>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</si>
  <si>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</si>
  <si>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</si>
  <si>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</si>
  <si>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</si>
  <si>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</si>
  <si>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</si>
  <si>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</si>
  <si>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</si>
  <si>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</si>
  <si>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</si>
  <si>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</si>
  <si>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</si>
  <si>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</si>
  <si>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</si>
  <si>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</si>
  <si>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</si>
  <si>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</si>
  <si>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</si>
  <si>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</si>
  <si>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</si>
  <si>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</si>
  <si>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</si>
  <si>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</si>
  <si>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</si>
  <si>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</si>
  <si>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</si>
  <si>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</si>
  <si>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</si>
  <si>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</si>
  <si>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</si>
  <si>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</si>
  <si>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</si>
  <si>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</si>
  <si>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</si>
  <si>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</si>
  <si>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</si>
  <si>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</si>
  <si>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</si>
  <si>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</si>
  <si>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</si>
  <si>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</si>
  <si>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</si>
  <si>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</si>
  <si>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</si>
  <si>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</si>
  <si>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</si>
  <si>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</si>
  <si>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</si>
  <si>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</si>
  <si>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</si>
  <si>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</si>
  <si>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</si>
  <si>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</si>
  <si>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</si>
  <si>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</si>
  <si>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</si>
  <si>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</si>
  <si>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</si>
  <si>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</si>
  <si>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</si>
  <si>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</si>
  <si>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</si>
  <si>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</si>
  <si>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</si>
  <si>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</si>
  <si>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</si>
  <si>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</si>
  <si>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</si>
  <si>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</si>
  <si>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</si>
  <si>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</si>
  <si>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</si>
  <si>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</si>
  <si>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</si>
  <si>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</si>
  <si>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</si>
  <si>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</si>
  <si>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</si>
  <si>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</si>
  <si>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</si>
  <si>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</si>
  <si>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</si>
  <si>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</si>
  <si>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</si>
  <si>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</si>
  <si>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</si>
  <si>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</si>
  <si>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</si>
  <si>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</si>
  <si>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</si>
  <si>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</si>
  <si>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</si>
  <si>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</si>
  <si>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</si>
  <si>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</si>
  <si>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</si>
  <si>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</si>
  <si>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</si>
  <si>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</si>
  <si>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</si>
  <si>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</si>
  <si>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</si>
  <si>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</si>
  <si>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</si>
  <si>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</si>
  <si>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</si>
  <si>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</si>
  <si>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</si>
  <si>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</si>
  <si>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</si>
  <si>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</si>
  <si>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</si>
  <si>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</si>
  <si>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</si>
  <si>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</si>
  <si>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</si>
  <si>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</si>
  <si>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</si>
  <si>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</si>
  <si>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</si>
  <si>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</si>
  <si>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</si>
  <si>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</si>
  <si>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</si>
  <si>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</si>
  <si>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</si>
  <si>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</si>
  <si>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</si>
  <si>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</si>
  <si>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</si>
  <si>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</si>
  <si>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</si>
  <si>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</si>
  <si>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</si>
  <si>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</si>
  <si>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</si>
  <si>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</si>
  <si>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</si>
  <si>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</si>
  <si>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</si>
  <si>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</si>
  <si>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</si>
  <si>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</si>
  <si>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</si>
  <si>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</si>
  <si>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</si>
  <si>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</si>
  <si>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</si>
  <si>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</si>
  <si>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</si>
  <si>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</si>
  <si>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</si>
  <si>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</si>
  <si>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</si>
  <si>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</si>
  <si>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</si>
  <si>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</si>
  <si>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</si>
  <si>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</si>
  <si>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</si>
  <si>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</si>
  <si>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</si>
  <si>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</si>
  <si>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</si>
  <si>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</si>
  <si>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</si>
  <si>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</si>
  <si>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</si>
  <si>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</si>
  <si>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</si>
  <si>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</si>
  <si>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</si>
  <si>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</si>
  <si>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</si>
  <si>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</si>
  <si>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</si>
  <si>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</si>
  <si>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</si>
  <si>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</si>
  <si>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</si>
  <si>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</si>
  <si>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</si>
  <si>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</si>
  <si>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</si>
  <si>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</si>
  <si>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</si>
  <si>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</si>
  <si>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</si>
  <si>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</si>
  <si>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</si>
  <si>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</si>
  <si>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</si>
  <si>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</si>
  <si>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</si>
  <si>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</si>
  <si>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</si>
  <si>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</si>
  <si>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</si>
  <si>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</si>
  <si>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</si>
  <si>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</si>
  <si>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</si>
  <si>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</si>
  <si>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</si>
  <si>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</si>
  <si>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</si>
  <si>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</si>
  <si>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</si>
  <si>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</si>
  <si>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</si>
  <si>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</si>
  <si>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</si>
  <si>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</si>
  <si>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</si>
  <si>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</si>
  <si>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</si>
  <si>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</si>
  <si>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</si>
  <si>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</si>
  <si>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</si>
  <si>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</si>
  <si>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</si>
  <si>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</si>
  <si>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</si>
  <si>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</si>
  <si>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</si>
  <si>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</si>
  <si>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</si>
  <si>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</si>
  <si>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</si>
  <si>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</si>
  <si>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</si>
  <si>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</si>
  <si>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</si>
  <si>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</si>
  <si>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</si>
  <si>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</si>
  <si>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</si>
  <si>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</si>
  <si>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</si>
  <si>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</si>
  <si>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</si>
  <si>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</si>
  <si>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</si>
  <si>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</si>
  <si>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</si>
  <si>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</si>
  <si>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</si>
  <si>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</si>
  <si>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</si>
  <si>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</si>
  <si>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</si>
  <si>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</si>
  <si>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</si>
  <si>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</si>
  <si>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</si>
  <si>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</si>
  <si>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</si>
  <si>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</si>
  <si>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</si>
  <si>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</si>
  <si>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</si>
  <si>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</si>
  <si>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</si>
  <si>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</si>
  <si>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</si>
  <si>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</si>
  <si>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</si>
  <si>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</si>
  <si>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</si>
  <si>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</si>
  <si>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</si>
  <si>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</si>
  <si>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</si>
  <si>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</si>
  <si>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</si>
  <si>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</si>
  <si>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</si>
  <si>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</si>
  <si>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</si>
  <si>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</si>
  <si>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</si>
  <si>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</si>
  <si>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</si>
  <si>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</si>
  <si>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</si>
  <si>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</si>
  <si>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</si>
  <si>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</si>
  <si>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</si>
  <si>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</si>
  <si>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</si>
  <si>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</si>
  <si>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</si>
  <si>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</si>
  <si>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</si>
  <si>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</si>
  <si>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</si>
  <si>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</si>
  <si>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</si>
  <si>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</si>
  <si>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</si>
  <si>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</si>
  <si>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</si>
  <si>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</si>
  <si>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</si>
  <si>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</si>
  <si>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</si>
  <si>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</si>
  <si>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</si>
  <si>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</si>
  <si>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</si>
  <si>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</si>
  <si>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</si>
  <si>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</si>
  <si>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</si>
  <si>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</si>
  <si>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</si>
  <si>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</si>
  <si>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</si>
  <si>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</si>
  <si>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</si>
  <si>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</si>
  <si>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</si>
  <si>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</si>
  <si>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</si>
  <si>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</si>
  <si>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</si>
  <si>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</si>
  <si>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</si>
  <si>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</si>
  <si>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</si>
  <si>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</si>
  <si>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</si>
  <si>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</si>
  <si>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</si>
  <si>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</si>
  <si>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</si>
  <si>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</si>
  <si>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</si>
  <si>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</si>
  <si>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</si>
  <si>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</si>
  <si>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</si>
  <si>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</si>
  <si>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</si>
  <si>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</si>
  <si>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</si>
  <si>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</si>
  <si>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</si>
  <si>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</si>
  <si>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</si>
  <si>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</si>
  <si>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</si>
  <si>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</si>
  <si>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</si>
  <si>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</si>
  <si>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</si>
  <si>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</si>
  <si>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</si>
  <si>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</si>
  <si>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</si>
  <si>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</si>
  <si>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</si>
  <si>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</si>
  <si>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</si>
  <si>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</si>
  <si>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</si>
  <si>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</si>
  <si>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</si>
  <si>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</si>
  <si>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</si>
  <si>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</si>
  <si>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</si>
  <si>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</si>
  <si>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</si>
  <si>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</si>
  <si>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</si>
  <si>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</si>
  <si>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</si>
  <si>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</si>
  <si>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</si>
  <si>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</si>
  <si>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</si>
  <si>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</si>
  <si>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</si>
  <si>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</si>
  <si>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</si>
  <si>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</si>
  <si>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</si>
  <si>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</si>
  <si>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</si>
  <si>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</si>
  <si>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</si>
  <si>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</si>
  <si>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</si>
  <si>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</si>
  <si>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</si>
  <si>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</si>
  <si>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</si>
  <si>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</si>
  <si>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</si>
  <si>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</si>
  <si>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</si>
  <si>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</si>
  <si>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</si>
  <si>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</si>
  <si>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</si>
  <si>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</si>
  <si>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</si>
  <si>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</si>
  <si>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</si>
  <si>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</si>
  <si>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</si>
  <si>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</si>
  <si>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</si>
  <si>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</si>
  <si>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</si>
  <si>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</si>
  <si>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</si>
  <si>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</si>
  <si>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</si>
  <si>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</si>
  <si>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</si>
  <si>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</si>
  <si>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</si>
  <si>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</si>
  <si>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</si>
  <si>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</si>
  <si>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</si>
  <si>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</si>
  <si>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</si>
  <si>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</si>
  <si>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</si>
  <si>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</si>
  <si>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</si>
  <si>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</si>
  <si>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</si>
  <si>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</si>
  <si>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</si>
  <si>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</si>
  <si>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</si>
  <si>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</si>
  <si>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</si>
  <si>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</si>
  <si>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</si>
  <si>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</si>
  <si>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</si>
  <si>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</si>
  <si>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</si>
  <si>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</si>
  <si>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</si>
  <si>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</si>
  <si>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</si>
  <si>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</si>
  <si>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</si>
  <si>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</si>
  <si>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</si>
  <si>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</si>
  <si>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</si>
  <si>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</si>
  <si>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</si>
  <si>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</si>
  <si>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</si>
  <si>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</si>
  <si>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</si>
  <si>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</si>
  <si>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</si>
  <si>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</si>
  <si>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</si>
  <si>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</si>
  <si>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</si>
  <si>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</si>
  <si>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</si>
  <si>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</si>
  <si>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</si>
  <si>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</si>
  <si>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</si>
  <si>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</si>
  <si>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</si>
  <si>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</si>
  <si>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</si>
  <si>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</si>
  <si>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</si>
  <si>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</si>
  <si>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</si>
  <si>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</si>
  <si>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</si>
  <si>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</si>
  <si>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</si>
  <si>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</si>
  <si>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</si>
  <si>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</si>
  <si>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</si>
  <si>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</si>
  <si>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</si>
  <si>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</si>
  <si>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</si>
  <si>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</si>
  <si>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</si>
  <si>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</si>
  <si>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</si>
  <si>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</si>
  <si>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</si>
  <si>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</si>
  <si>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</si>
  <si>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</si>
  <si>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</si>
  <si>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</si>
  <si>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</si>
  <si>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</si>
  <si>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</si>
  <si>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</si>
  <si>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</si>
  <si>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</si>
  <si>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</si>
  <si>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</si>
  <si>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</si>
  <si>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</si>
  <si>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</si>
  <si>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</si>
  <si>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</si>
  <si>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</si>
  <si>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</si>
  <si>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</si>
  <si>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</si>
  <si>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</si>
  <si>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</si>
  <si>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</si>
  <si>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</si>
  <si>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</si>
  <si>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</si>
  <si>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</si>
  <si>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</si>
  <si>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</si>
  <si>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</si>
  <si>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</si>
  <si>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</si>
  <si>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</si>
  <si>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</si>
  <si>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</si>
  <si>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</si>
  <si>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</si>
  <si>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</si>
  <si>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</si>
  <si>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</si>
  <si>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</si>
  <si>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</si>
  <si>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</si>
  <si>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</si>
  <si>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</si>
  <si>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</si>
  <si>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</si>
  <si>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</si>
  <si>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</si>
  <si>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</si>
  <si>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</si>
  <si>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</si>
  <si>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</si>
  <si>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</si>
  <si>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</si>
  <si>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</si>
  <si>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</si>
  <si>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</si>
  <si>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</si>
  <si>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</si>
  <si>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</si>
  <si>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</si>
  <si>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</si>
  <si>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</si>
  <si>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</si>
  <si>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</si>
  <si>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</si>
  <si>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</si>
  <si>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</si>
  <si>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</si>
  <si>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</si>
  <si>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</si>
  <si>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</si>
  <si>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</si>
  <si>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</si>
  <si>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</si>
  <si>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</si>
  <si>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</si>
  <si>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</si>
  <si>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</si>
  <si>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</si>
  <si>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</si>
  <si>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</si>
  <si>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</si>
  <si>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</si>
  <si>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</si>
  <si>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</si>
  <si>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</si>
  <si>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</si>
  <si>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</si>
  <si>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</si>
  <si>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</si>
  <si>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</si>
  <si>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</si>
  <si>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</si>
  <si>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</si>
  <si>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</si>
  <si>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</si>
  <si>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</si>
  <si>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</si>
  <si>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</si>
  <si>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</si>
  <si>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</si>
  <si>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</si>
  <si>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</si>
  <si>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</si>
  <si>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</si>
  <si>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</si>
  <si>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</si>
  <si>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</si>
  <si>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</si>
  <si>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</si>
  <si>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</si>
  <si>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</si>
  <si>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</si>
  <si>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</si>
  <si>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</si>
  <si>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</si>
  <si>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</si>
  <si>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</si>
  <si>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</si>
  <si>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</si>
  <si>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</si>
  <si>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</si>
  <si>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</si>
  <si>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</si>
  <si>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</si>
  <si>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</si>
  <si>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</si>
  <si>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</si>
  <si>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</si>
  <si>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</si>
  <si>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</si>
  <si>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</si>
  <si>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</si>
  <si>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</si>
  <si>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</si>
  <si>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</si>
  <si>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</si>
  <si>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</si>
  <si>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</si>
  <si>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</si>
  <si>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</si>
  <si>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</si>
  <si>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</si>
  <si>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</si>
  <si>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</si>
  <si>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</si>
  <si>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</si>
  <si>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</si>
  <si>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</si>
  <si>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</si>
  <si>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</si>
  <si>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</si>
  <si>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</si>
  <si>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</si>
  <si>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</si>
  <si>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</si>
  <si>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</si>
  <si>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</si>
  <si>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</si>
  <si>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</si>
  <si>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</si>
  <si>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</si>
  <si>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</si>
  <si>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</si>
  <si>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</si>
  <si>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</si>
  <si>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</si>
  <si>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</si>
  <si>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</si>
  <si>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</si>
  <si>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</si>
  <si>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</si>
  <si>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</si>
  <si>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</si>
  <si>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</si>
  <si>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</si>
  <si>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</si>
  <si>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</si>
  <si>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</si>
  <si>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</si>
  <si>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</si>
  <si>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</si>
  <si>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</si>
  <si>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</si>
  <si>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</si>
  <si>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</si>
  <si>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</si>
  <si>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</si>
  <si>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</si>
  <si>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</si>
  <si>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</si>
  <si>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</si>
  <si>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</si>
  <si>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</si>
  <si>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</si>
  <si>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</si>
  <si>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</si>
  <si>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</si>
  <si>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</si>
  <si>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</si>
  <si>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</si>
  <si>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</si>
  <si>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</si>
  <si>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</si>
  <si>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</si>
  <si>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</si>
  <si>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</si>
  <si>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</si>
  <si>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</si>
  <si>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</si>
  <si>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</si>
  <si>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</si>
  <si>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</si>
  <si>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</si>
  <si>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</si>
  <si>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</si>
  <si>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</si>
  <si>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</si>
  <si>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</si>
  <si>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</si>
  <si>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</si>
  <si>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</si>
  <si>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</si>
  <si>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</si>
  <si>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</si>
  <si>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</si>
  <si>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</si>
  <si>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</si>
  <si>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</si>
  <si>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</si>
  <si>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</si>
  <si>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</si>
  <si>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</si>
  <si>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</si>
  <si>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</si>
  <si>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</si>
  <si>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</si>
  <si>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</si>
  <si>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</si>
  <si>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</si>
  <si>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</si>
  <si>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</si>
  <si>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</si>
  <si>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</si>
  <si>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</si>
  <si>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</si>
  <si>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Permission Requested in Progress and team trying Access and follow with Saudi Coordinator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</si>
  <si>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</si>
  <si>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</si>
  <si>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</si>
  <si>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</si>
  <si>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</si>
  <si>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</si>
  <si>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</si>
  <si>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</si>
  <si>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</si>
  <si>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</si>
  <si>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</si>
  <si>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</si>
  <si>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</si>
  <si>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</si>
  <si>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</si>
  <si>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</si>
  <si>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</si>
  <si>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</si>
  <si>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</si>
  <si>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</si>
  <si>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</si>
  <si>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</si>
  <si>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</si>
  <si>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</si>
  <si>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</si>
  <si>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</si>
  <si>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</si>
  <si>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</si>
  <si>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</si>
  <si>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</si>
  <si>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</si>
  <si>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</si>
  <si>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</si>
  <si>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</si>
  <si>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</si>
  <si>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</si>
  <si>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</si>
  <si>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</si>
  <si>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</si>
  <si>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</si>
  <si>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</si>
  <si>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</si>
  <si>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</si>
  <si>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</si>
  <si>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</si>
  <si>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</si>
  <si>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</si>
  <si>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</si>
  <si>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</si>
  <si>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</si>
  <si>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</si>
  <si>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</si>
  <si>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</si>
  <si>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</si>
  <si>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</si>
  <si>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</si>
  <si>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</si>
  <si>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</si>
  <si>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</si>
  <si>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</si>
  <si>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</si>
  <si>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</si>
  <si>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</si>
  <si>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</si>
  <si>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</si>
  <si>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</si>
  <si>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</si>
  <si>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</si>
  <si>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</si>
  <si>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</si>
  <si>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</si>
  <si>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</si>
  <si>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</si>
  <si>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</si>
  <si>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</si>
  <si>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</si>
  <si>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</si>
  <si>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</si>
  <si>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</si>
  <si>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</si>
  <si>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</si>
  <si>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</si>
  <si>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</si>
  <si>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</si>
  <si>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</si>
  <si>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</si>
  <si>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</si>
  <si>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</si>
  <si>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</si>
  <si>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</si>
  <si>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</si>
  <si>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</si>
  <si>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EM team on the way need 30 Min</t>
  </si>
  <si>
    <t>EM team on the way need 60 Min</t>
  </si>
  <si>
    <t>PCM-20251105-00000883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</si>
  <si>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</si>
  <si>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</si>
  <si>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</si>
  <si>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</si>
  <si>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</si>
  <si>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</si>
  <si>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</si>
  <si>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</si>
  <si>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</si>
  <si>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no parking to connect PG  , Sceco complain registered and waiting  response </t>
  </si>
  <si>
    <t>PCM-20251105-00000829</t>
  </si>
  <si>
    <t>(No connection to unit)  TE Team facing access issue as team  found door is closed and the owner not responding to the calls</t>
  </si>
  <si>
    <t>PCM-20251105-00000994</t>
  </si>
  <si>
    <t>EM Team on the way ETA: 40 Mins</t>
  </si>
  <si>
    <t>PCM-20251105-00000870</t>
  </si>
  <si>
    <t>Will chekc after BHAB0836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</si>
</sst>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57" dataDxfId="156" headerRowBorderDxfId="154" tableBorderDxfId="155" totalsRowBorderDxfId="153">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0" totalsRowShown="0" headerRowDxfId="31" dataDxfId="30" headerRowBorderDxfId="28" tableBorderDxfId="29">
  <autoFilter ref="A1:L3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303.57138391203625</v>
      </c>
      <c r="H2" s="77">
        <v>45662.943402777775</v>
      </c>
      <c r="I2" s="60" t="str">
        <f>IFERROR(VLOOKUP(D2,DB!A:F,6,0),"")</f>
        <v>Generator-SG</v>
      </c>
      <c r="J2" s="60" t="str">
        <f>IFERROR(VLOOKUP(D2,DB!A:G,7,0),"")</f>
        <v>Dead</v>
      </c>
      <c r="K2" s="68" t="s">
        <v>39022</v>
      </c>
      <c r="L2" s="66" t="str">
        <f>IFERROR(VLOOKUP(D2,DB!A:I,9,0),"")</f>
        <v>Latis</v>
      </c>
    </row>
    <row r="3" spans="1:15" ht="21.75" customHeight="1">
      <c r="A3" s="132" t="s">
        <v>39023</v>
      </c>
      <c r="B3" s="133" t="str">
        <f>IFERROR(VLOOKUP(D3,DB!A:K,11,0),"")</f>
        <v>R1</v>
      </c>
      <c r="C3" s="133">
        <v>2</v>
      </c>
      <c r="D3" s="133" t="s">
        <v>11051</v>
      </c>
      <c r="E3" s="134" t="s">
        <v>39021</v>
      </c>
      <c r="F3" s="135">
        <v>45966.403113425928</v>
      </c>
      <c r="G3" s="136">
        <f ca="1">IFERROR(NOW()-F3,"")</f>
        <v>0.11669641203479841</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45966.519809837962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45966.519809837962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45966.519809837962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45966.519809837962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45966.519809837962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45966.519809837962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45966.519809837962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45966.519809837962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45966.519809837962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45966.519809837962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45966.519809837962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45966.519809837962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45966.519809837962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45966.519809837962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45966.519809837962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45966.519809837962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45966.519809837962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45966.519809837962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45966.519809837962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45966.519809837962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45966.519809837962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45966.519809837962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45966.519809837962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45966.519809837962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45966.519809837962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45966.519809837962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45966.519809837962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45966.519809837962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45966.519809837962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45966.519809837962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45966.519809837962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45966.519809837962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45966.519809837962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45966.519809837962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45966.519809837962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45966.519809837962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45966.519809837962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45966.519809837962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45966.519809837962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45966.519809837962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45966.519809837962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45966.519809837962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45966.519809837962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45966.519809837962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45966.519809837962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45966.519809837962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45966.519809837962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45966.519809837962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45966.519809837962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45966.519809837962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45966.519809837962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45966.519809837962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45966.519809837962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45966.519809837962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45966.519809837962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45966.519809837962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45966.519809837962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45966.519809837962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45966.519809837962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45966.519809837962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45966.519809837962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45966.519809837962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45966.519809837962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45966.519809837962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45966.519809837962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45966.519809837962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45966.519809837962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45966.519809837962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45966.519809837962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45966.519809837962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45966.519809837962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45966.519809837962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45966.519809837962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45966.519809837962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45966.519809837962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45966.519809837962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45966.519809837962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45966.519809837962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45966.519809837962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45966.519809837962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45966.519809837962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45966.519809837962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45966.519809837962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45966.519809837962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45966.519809837962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45966.519809837962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45966.519809837962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45966.519809837962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45966.519809837962</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45966.519809837962</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EA24E1E7-B4C4-4E09-AA84-70C5ADBB505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141.51997187500092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7.7777265046315733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R2</v>
      </c>
      <c r="C5" s="18"/>
      <c r="D5" s="18" t="s">
        <v>16324</v>
      </c>
      <c r="E5" s="113"/>
      <c r="F5" s="114"/>
      <c r="G5" s="115">
        <f ca="1">IFERROR(NOW()-F5,"-")</f>
        <v>45966.519809837962</v>
      </c>
      <c r="H5" s="114"/>
      <c r="I5" s="18" t="str">
        <f>IFERROR(VLOOKUP(D5,DB!A:F,6,0),"")</f>
        <v>SCECO</v>
      </c>
      <c r="J5" s="18" t="str">
        <f>IFERROR(VLOOKUP(D5,DB!A:G,7,0),"")</f>
        <v>Good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45966.519809837962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45966.519809837962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45966.519809837962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45966.519809837962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45966.519809837962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45966.519809837962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45966.519809837962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45966.519809837962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45966.519809837962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45966.519809837962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45966.519809837962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45966.519809837962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45966.519809837962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45966.519809837962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45966.519809837962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45966.519809837962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45966.519809837962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45966.519809837962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45966.519809837962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45966.519809837962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45966.519809837962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45966.519809837962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45966.519809837962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45966.519809837962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45966.519809837962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45966.519809837962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45966.519809837962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45966.519809837962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45966.519809837962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45966.519809837962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45966.519809837962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45966.519809837962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45966.519809837962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45966.519809837962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45966.519809837962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45966.519809837962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45966.519809837962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45966.519809837962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45966.519809837962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45966.519809837962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45966.519809837962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45966.519809837962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45966.519809837962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45966.519809837962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45966.519809837962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45966.519809837962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45966.519809837962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45966.519809837962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45966.519809837962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45966.519809837962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45966.519809837962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45966.519809837962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45966.519809837962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45966.519809837962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45966.519809837962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45966.519809837962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45966.519809837962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45966.519809837962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45966.519809837962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45966.519809837962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45966.519809837962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45966.519809837962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45966.519809837962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45966.519809837962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45966.519809837962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45966.519809837962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45966.519809837962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45966.519809837962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45966.519809837962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45966.519809837962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45966.519809837962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45966.519809837962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45966.519809837962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45966.519809837962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45966.519809837962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45966.519809837962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45966.519809837962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45966.519809837962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45966.519809837962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45966.519809837962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45966.519809837962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45966.519809837962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45966.519809837962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45966.519809837962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45966.519809837962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45966.519809837962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45966.519809837962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45966.519809837962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45966.519809837962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45966.519809837962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45966.519809837962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45966.519809837962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45966.519809837962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45966.519809837962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45966.519809837962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45966.519809837962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45966.519809837962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45966.519809837962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45966.519809837962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45966.519809837962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45966.519809837962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60"/>
      <c r="B107" s="161" t="str">
        <f>IFERROR(VLOOKUP(D107,DB!A:K,11,0),"")</f>
        <v/>
      </c>
      <c r="C107" s="161"/>
      <c r="D107" s="161"/>
      <c r="E107" s="162"/>
      <c r="F107" s="163"/>
      <c r="G107" s="164">
        <f ca="1">IFERROR(NOW()-F107,"-")</f>
        <v>45966.519809837962</v>
      </c>
      <c r="H107" s="163"/>
      <c r="I107" s="161" t="str">
        <f>IFERROR(VLOOKUP(D107,DB!A:F,6,0),"")</f>
        <v/>
      </c>
      <c r="J107" s="161" t="str">
        <f>IFERROR(VLOOKUP(D107,DB!A:G,7,0),"")</f>
        <v/>
      </c>
      <c r="K107" s="165"/>
      <c r="L107" s="161" t="str">
        <f>IFERROR(VLOOKUP(D107,DB!A:I,9,0),"")</f>
        <v/>
      </c>
      <c r="M107" s="161"/>
      <c r="N107" s="161"/>
      <c r="O107" s="161"/>
      <c r="P107" s="161"/>
      <c r="Q107" s="161"/>
      <c r="R107" s="161"/>
      <c r="S107" s="161"/>
      <c r="T107" s="161"/>
      <c r="U107" s="161"/>
      <c r="V107" s="161"/>
      <c r="W107" s="161"/>
      <c r="X107" s="161"/>
      <c r="Y107" s="161"/>
      <c r="Z107" s="161"/>
      <c r="AA107" s="161"/>
      <c r="AB107" s="161"/>
      <c r="AC107" s="161"/>
      <c r="AD107" s="161"/>
      <c r="AE107" s="161"/>
      <c r="AF107" s="161"/>
      <c r="AG107" s="161"/>
      <c r="AH107" s="161"/>
      <c r="AI107" s="161"/>
      <c r="AJ107" s="161"/>
      <c r="AK107" s="161"/>
      <c r="AL107" s="161"/>
      <c r="AM107" s="161"/>
      <c r="AN107" s="161"/>
      <c r="AO107" s="161"/>
      <c r="AP107" s="161"/>
      <c r="AQ107" s="161"/>
      <c r="AR107" s="161"/>
      <c r="AS107" s="161"/>
      <c r="AT107" s="161"/>
      <c r="AU107" s="161"/>
      <c r="AV107" s="161"/>
      <c r="AW107" s="161"/>
      <c r="AX107" s="161"/>
      <c r="AY107" s="161"/>
      <c r="AZ107" s="161"/>
      <c r="BA107" s="161"/>
      <c r="BB107" s="161"/>
      <c r="BC107" s="161"/>
      <c r="BD107" s="161"/>
      <c r="BE107" s="161"/>
      <c r="BF107" s="161"/>
      <c r="BG107" s="161"/>
      <c r="BH107" s="161"/>
      <c r="BI107" s="161"/>
      <c r="BJ107" s="161"/>
      <c r="BK107" s="161"/>
      <c r="BL107" s="161"/>
      <c r="BM107" s="161"/>
      <c r="BN107" s="161"/>
      <c r="BO107" s="161"/>
      <c r="BP107" s="161"/>
      <c r="BQ107" s="161"/>
      <c r="BR107" s="161"/>
      <c r="BS107" s="161"/>
      <c r="BT107" s="161"/>
      <c r="BU107" s="161"/>
      <c r="BV107" s="161"/>
      <c r="BW107" s="161"/>
      <c r="BX107" s="161"/>
      <c r="BY107" s="161"/>
      <c r="BZ107" s="161"/>
      <c r="CA107" s="161"/>
      <c r="CB107" s="161"/>
      <c r="CC107" s="161"/>
      <c r="CD107" s="161"/>
      <c r="CE107" s="161"/>
      <c r="CF107" s="161"/>
      <c r="CG107" s="161"/>
      <c r="CH107" s="161"/>
      <c r="CI107" s="161"/>
      <c r="CJ107" s="16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62" t="s">
        <v>24942</v>
      </c>
      <c r="E2" s="18" t="s">
        <v>39021</v>
      </c>
      <c r="F2" s="20">
        <v>45966.364872685182</v>
      </c>
      <c r="G2" s="21">
        <f t="shared" ref="G2:G26" ca="1" si="0">IFERROR(NOW()-F2,"-")</f>
        <v>0.15493715277989395</v>
      </c>
      <c r="H2" s="22">
        <v>45966.464120370372</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c r="E3" s="18"/>
      <c r="F3" s="20"/>
      <c r="G3" s="21">
        <f t="shared" ca="1" si="0"/>
        <v>45966.519809837962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45966.519809837962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45966.519809837962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45966.519809837962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45966.519809837962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45966.519809837962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45966.519809837962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45966.519809837962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45966.519809837962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45966.519809837962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45966.519809837962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45966.519809837962</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45966.519809837962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45966.519809837962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45966.519809837962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45966.519809837962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45966.519809837962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45966.519809837962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45966.519809837962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45966.519809837962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45966.519809837962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45966.519809837962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45966.519809837962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45966.519809837962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45966.519809837962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45966.519809837962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45966.519809837962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45966.519809837962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45966.519809837962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45966.519809837962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45966.519809837962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45966.519809837962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45966.519809837962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45966.519809837962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45966.519809837962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45966.519809837962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45966.519809837962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45966.519809837962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45966.519809837962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45966.519809837962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45966.519809837962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45966.519809837962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45966.519809837962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45966.519809837962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45966.519809837962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45966.519809837962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45966.519809837962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45966.519809837962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45966.519809837962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45966.519809837962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45966.519809837962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45966.519809837962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45966.519809837962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45966.519809837962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45966.519809837962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45966.519809837962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45966.519809837962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45966.519809837962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45966.519809837962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45966.519809837962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45966.519809837962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45966.519809837962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45966.519809837962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45966.519809837962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45966.519809837962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45966.519809837962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45966.519809837962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45966.519809837962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45966.519809837962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45966.519809837962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45966.519809837962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45966.519809837962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45966.519809837962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45966.519809837962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45966.519809837962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45966.519809837962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45966.519809837962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45966.519809837962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45966.519809837962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45966.519809837962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45966.519809837962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45966.519809837962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45966.519809837962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45966.519809837962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45966.519809837962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45966.519809837962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45966.519809837962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45966.519809837962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45966.519809837962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45966.519809837962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45966.519809837962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45966.519809837962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45966.519809837962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45966.519809837962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45966.519809837962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45966.519809837962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45966.519809837962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45966.519809837962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45966.519809837962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45966.519809837962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45966.519809837962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45966.519809837962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45966.519809837962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45966.519809837962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45966.519809837962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45966.519809837962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45966.519809837962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45966.519809837962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45966.519809837962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45966.519809837962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45966.519809837962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45966.519809837962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45966.519809837962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45966.519809837962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45966.519809837962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45966.519809837962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45966.519809837962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45966.519809837962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45966.519809837962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45966.519809837962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45966.519809837962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45966.519809837962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45966.519809837962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45966.519809837962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45966.519809837962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45966.519809837962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45966.519809837962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45966.519809837962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45966.519809837962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45966.519809837962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45966.519809837962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45966.519809837962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45966.519809837962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45966.519809837962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45966.519809837962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45966.519809837962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45966.519809837962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45966.519809837962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45966.519809837962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45966.519809837962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45966.519809837962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45966.519809837962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45966.519809837962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45966.519809837962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45966.519809837962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45966.519809837962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45966.519809837962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45966.519809837962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45966.519809837962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45966.519809837962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45966.519809837962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45966.519809837962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45966.519809837962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45966.519809837962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45966.519809837962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45966.519809837962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45966.519809837962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45966.519809837962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45966.519809837962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45966.519809837962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45966.519809837962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45966.519809837962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45966.519809837962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45966.519809837962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45966.519809837962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45966.519809837962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45966.519809837962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45966.519809837962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45966.519809837962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45966.519809837962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45966.519809837962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45966.519809837962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45966.519809837962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45966.519809837962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45966.519809837962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45966.519809837962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45966.519809837962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45966.519809837962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45966.519809837962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45966.519809837962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45966.519809837962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45966.519809837962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45966.519809837962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45966.519809837962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45966.519809837962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45966.519809837962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45966.519809837962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45966.519809837962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45966.519809837962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45966.519809837962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45966.519809837962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45966.519809837962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45966.519809837962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45966.519809837962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45966.519809837962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45966.519809837962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45966.519809837962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45966.519809837962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45966.519809837962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45966.519809837962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45966.519809837962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45966.519809837962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45966.519809837962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45966.519809837962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45966.519809837962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45966.519809837962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45966.519809837962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45966.519809837962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45966.519809837962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45966.519809837962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45966.519809837962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45966.519809837962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45966.519809837962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45966.519809837962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45966.519809837962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45966.519809837962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45966.519809837962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45966.519809837962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45966.519809837962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45966.519809837962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45966.519809837962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45966.519809837962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45966.519809837962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45966.519809837962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45966.519809837962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45966.519809837962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45966.519809837962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45966.519809837962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45966.519809837962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45966.519809837962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45966.519809837962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45966.519809837962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45966.519809837962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45966.519809837962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45966.519809837962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45966.519809837962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45966.519809837962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45966.519809837962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45966.519809837962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45966.519809837962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45966.519809837962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45966.519809837962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45966.519809837962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45966.519809837962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45966.519809837962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45966.519809837962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45966.519809837962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45966.519809837962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45966.519809837962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45966.519809837962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45966.519809837962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45966.519809837962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45966.519809837962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45966.519809837962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45966.519809837962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45966.519809837962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45966.519809837962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45966.519809837962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45966.519809837962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45966.519809837962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45966.519809837962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45966.519809837962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45966.519809837962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45966.519809837962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45966.519809837962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45966.519809837962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45966.519809837962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45966.519809837962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45966.519809837962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45966.519809837962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45966.519809837962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45966.519809837962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45966.519809837962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45966.519809837962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45966.519809837962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45966.519809837962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45966.519809837962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45966.519809837962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45966.519809837962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45966.519809837962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45966.519809837962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45966.519809837962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45966.519809837962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45966.519809837962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45966.519809837962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45966.519809837962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45966.519809837962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45966.519809837962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45966.519809837962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45966.519809837962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45966.519809837962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45966.519809837962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45966.519809837962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45966.519809837962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45966.519809837962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45966.519809837962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45966.519809837962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45966.519809837962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45966.519809837962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45966.519809837962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45966.519809837962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45966.519809837962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45966.519809837962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45966.519809837962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45966.519809837962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45966.519809837962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45966.519809837962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45966.519809837962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45966.519809837962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45966.519809837962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45966.519809837962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45966.519809837962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45966.519809837962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45966.519809837962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45966.519809837962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45966.519809837962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45966.519809837962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45966.519809837962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45966.519809837962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45966.519809837962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45966.519809837962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45966.519809837962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45966.519809837962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45966.519809837962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45966.519809837962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45966.519809837962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45966.519809837962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45966.519809837962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45966.519809837962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45966.519809837962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45966.519809837962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45966.519809837962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45966.519809837962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45966.519809837962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45966.519809837962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45966.519809837962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45966.519809837962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45966.519809837962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45966.519809837962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45966.519809837962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45966.519809837962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45966.519809837962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45966.519809837962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45966.519809837962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45966.519809837962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45966.519809837962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45966.519809837962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45966.519809837962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45966.519809837962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45966.519809837962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45966.519809837962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45966.519809837962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45966.519809837962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45966.519809837962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45966.519809837962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45966.519809837962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45966.519809837962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45966.519809837962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45966.519809837962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45966.519809837962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45966.519809837962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45966.519809837962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45966.519809837962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45966.519809837962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45966.519809837962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45966.519809837962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45966.519809837962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45966.519809837962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45966.519809837962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45966.519809837962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45966.519809837962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45966.519809837962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45966.519809837962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45966.519809837962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45966.519809837962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45966.519809837962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45966.519809837962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45966.519809837962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45966.519809837962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45966.519809837962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45966.519809837962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45966.519809837962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45966.519809837962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45966.519809837962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45966.519809837962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45966.519809837962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45966.519809837962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45966.519809837962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45966.519809837962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45966.519809837962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45966.519809837962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45966.519809837962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45966.519809837962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45966.519809837962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45966.519809837962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45966.519809837962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45966.519809837962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45966.519809837962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45966.519809837962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45966.519809837962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45966.519809837962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45966.519809837962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45966.519809837962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45966.519809837962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45966.519809837962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45966.519809837962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45966.519809837962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45966.519809837962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45966.519809837962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45966.519809837962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45966.519809837962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45966.519809837962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45966.519809837962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45966.519809837962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45966.519809837962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45966.519809837962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45966.519809837962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45966.519809837962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45966.519809837962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45966.519809837962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45966.519809837962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45966.519809837962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45966.519809837962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45966.519809837962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45966.519809837962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45966.519809837962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45966.519809837962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45966.519809837962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45966.519809837962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45966.519809837962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45966.519809837962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45966.519809837962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45966.519809837962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45966.519809837962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45966.519809837962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45966.519809837962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45966.519809837962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45966.519809837962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45966.519809837962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45966.519809837962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45966.519809837962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45966.519809837962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45966.519809837962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45966.519809837962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45966.519809837962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45966.519809837962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45966.519809837962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45966.519809837962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45966.519809837962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45966.519809837962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45966.519809837962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45966.519809837962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45966.519809837962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45966.519809837962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45966.519809837962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45966.519809837962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45966.519809837962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45966.519809837962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45966.519809837962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45966.519809837962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45966.519809837962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45966.519809837962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45966.519809837962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45966.519809837962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45966.519809837962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45966.519809837962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45966.519809837962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45966.519809837962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45966.519809837962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45966.519809837962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45966.519809837962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45966.519809837962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45966.519809837962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45966.519809837962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45966.519809837962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45966.519809837962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45966.519809837962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45966.519809837962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45966.519809837962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45966.519809837962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45966.519809837962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45966.519809837962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45966.519809837962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45966.519809837962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45966.519809837962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45966.519809837962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45966.519809837962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45966.519809837962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45966.519809837962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45966.519809837962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45966.519809837962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45966.519809837962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45966.519809837962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45966.519809837962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45966.519809837962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45966.519809837962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45966.519809837962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45966.519809837962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45966.519809837962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45966.519809837962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45966.519809837962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45966.519809837962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45966.519809837962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45966.519809837962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45966.519809837962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45966.519809837962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45966.519809837962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45966.519809837962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45966.519809837962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45966.519809837962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45966.519809837962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45966.519809837962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45966.519809837962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45966.519809837962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45966.519809837962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45966.519809837962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45966.519809837962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45966.519809837962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45966.519809837962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45966.519809837962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45966.519809837962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45966.519809837962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45966.519809837962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45966.519809837962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45966.519809837962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45966.519809837962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45966.519809837962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45966.519809837962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45966.519809837962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45966.519809837962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45966.519809837962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45966.519809837962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45966.519809837962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45966.519809837962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45966.519809837962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45966.519809837962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45966.519809837962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45966.519809837962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45966.519809837962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45966.519809837962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45966.519809837962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45966.519809837962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45966.519809837962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45966.519809837962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45966.519809837962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45966.519809837962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45966.519809837962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45966.519809837962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45966.519809837962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45966.519809837962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45966.519809837962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45966.519809837962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45966.519809837962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45966.519809837962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45966.519809837962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45966.519809837962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45966.519809837962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45966.519809837962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45966.519809837962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45966.519809837962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45966.519809837962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45966.519809837962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45966.519809837962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45966.519809837962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45966.519809837962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45966.519809837962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45966.519809837962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45966.519809837962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45966.519809837962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45966.519809837962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45966.519809837962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45966.519809837962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45966.519809837962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45966.519809837962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45966.519809837962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45966.519809837962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45966.519809837962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45966.519809837962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45966.519809837962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45966.519809837962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45966.519809837962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45966.519809837962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45966.519809837962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45966.519809837962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45966.519809837962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45966.519809837962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45966.519809837962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45966.519809837962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45966.519809837962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45966.519809837962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45966.519809837962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45966.519809837962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45966.519809837962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45966.519809837962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45966.519809837962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45966.519809837962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45966.519809837962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45966.519809837962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45966.519809837962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45966.519809837962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45966.519809837962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45966.519809837962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45966.519809837962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45966.519809837962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45966.519809837962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45966.519809837962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45966.519809837962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45966.519809837962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45966.519809837962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45966.519809837962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45966.519809837962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45966.519809837962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45966.519809837962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45966.519809837962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45966.519809837962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45966.519809837962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45966.519809837962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45966.519809837962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45966.519809837962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45966.519809837962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45966.519809837962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45966.519809837962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45966.519809837962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45966.519809837962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45966.519809837962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45966.519809837962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45966.519809837962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45966.519809837962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45966.519809837962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45966.519809837962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45966.519809837962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45966.519809837962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45966.519809837962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45966.519809837962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45966.519809837962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45966.519809837962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45966.519809837962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45966.519809837962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45966.519809837962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45966.519809837962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45966.519809837962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45966.519809837962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45966.519809837962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45966.519809837962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45966.519809837962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45966.519809837962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45966.519809837962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45966.519809837962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45966.519809837962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45966.519809837962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45966.519809837962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45966.519809837962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45966.519809837962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45966.519809837962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45966.519809837962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45966.519809837962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45966.519809837962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45966.519809837962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45966.519809837962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45966.519809837962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45966.519809837962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45966.519809837962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45966.519809837962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45966.519809837962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45966.519809837962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45966.519809837962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45966.519809837962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45966.519809837962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45966.519809837962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45966.519809837962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45966.519809837962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45966.519809837962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45966.519809837962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45966.519809837962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45966.519809837962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45966.519809837962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45966.519809837962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45966.519809837962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45966.519809837962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45966.519809837962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45966.519809837962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45966.519809837962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45966.519809837962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45966.519809837962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45966.519809837962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45966.519809837962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45966.519809837962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45966.519809837962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45966.519809837962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45966.519809837962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45966.519809837962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45966.519809837962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45966.519809837962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45966.519809837962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45966.519809837962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45966.519809837962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45966.519809837962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45966.519809837962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45966.519809837962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45966.519809837962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45966.519809837962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45966.519809837962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45966.519809837962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45966.519809837962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45966.519809837962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45966.519809837962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45966.519809837962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45966.519809837962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45966.519809837962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45966.519809837962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45966.519809837962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45966.519809837962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45966.519809837962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45966.519809837962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45966.519809837962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45966.519809837962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45966.519809837962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45966.519809837962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45966.519809837962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45966.519809837962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45966.519809837962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45966.519809837962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45966.519809837962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45966.519809837962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45966.519809837962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45966.519809837962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45966.519809837962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45966.519809837962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45966.519809837962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45966.519809837962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45966.519809837962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45966.519809837962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45966.519809837962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45966.519809837962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45966.519809837962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45966.519809837962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45966.519809837962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45966.519809837962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45966.519809837962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45966.519809837962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45966.519809837962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45966.519809837962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45966.519809837962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45966.519809837962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45966.519809837962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45966.519809837962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45966.519809837962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45966.519809837962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45966.519809837962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45966.519809837962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45966.519809837962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45966.519809837962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45966.519809837962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45966.519809837962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45966.519809837962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45966.519809837962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45966.519809837962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45966.519809837962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45966.519809837962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45966.519809837962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45966.519809837962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45966.519809837962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45966.519809837962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45966.519809837962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45966.519809837962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45966.519809837962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45966.519809837962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45966.519809837962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45966.519809837962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45966.519809837962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45966.519809837962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45966.519809837962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45966.519809837962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45966.519809837962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45966.519809837962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45966.519809837962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45966.519809837962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45966.519809837962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45966.519809837962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45966.519809837962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45966.519809837962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45966.519809837962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45966.519809837962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45966.519809837962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45966.519809837962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45966.519809837962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45966.519809837962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45966.519809837962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45966.519809837962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45966.519809837962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45966.519809837962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45966.519809837962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45966.519809837962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45966.519809837962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45966.519809837962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45966.519809837962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45966.519809837962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45966.519809837962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45966.519809837962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45966.519809837962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45966.519809837962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45966.519809837962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45966.519809837962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45966.519809837962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45966.519809837962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45966.519809837962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45966.519809837962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45966.519809837962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45966.519809837962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45966.519809837962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45966.519809837962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45966.519809837962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45966.519809837962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45966.519809837962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45966.519809837962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45966.519809837962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45966.519809837962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45966.519809837962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45966.519809837962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45966.519809837962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45966.519809837962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45966.519809837962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45966.519809837962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45966.519809837962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45966.519809837962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45966.519809837962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45966.519809837962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45966.519809837962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45966.519809837962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45966.519809837962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45966.519809837962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45966.519809837962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45966.519809837962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45966.519809837962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45966.519809837962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45966.519809837962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45966.519809837962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45966.519809837962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45966.519809837962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45966.519809837962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45966.519809837962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45966.519809837962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45966.519809837962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45966.519809837962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45966.519809837962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45966.519809837962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45966.519809837962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45966.519809837962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45966.519809837962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45966.519809837962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45966.519809837962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45966.519809837962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45966.519809837962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45966.519809837962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45966.519809837962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45966.519809837962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45966.519809837962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45966.519809837962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45966.519809837962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45966.519809837962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45966.519809837962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45966.519809837962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45966.519809837962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45966.519809837962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45966.519809837962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45966.519809837962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45966.519809837962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45966.519809837962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45966.519809837962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45966.519809837962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45966.519809837962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45966.519809837962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45966.519809837962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45966.519809837962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45966.519809837962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45966.519809837962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45966.519809837962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45966.519809837962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45966.519809837962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45966.519809837962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45966.519809837962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45966.519809837962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45966.519809837962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45966.519809837962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45966.519809837962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45966.519809837962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45966.519809837962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45966.519809837962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45966.519809837962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45966.519809837962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45966.519809837962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45966.519809837962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45966.519809837962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45966.519809837962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45966.519809837962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45966.519809837962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45966.519809837962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45966.519809837962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45966.519809837962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45966.519809837962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45966.519809837962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45966.519809837962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45966.519809837962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45966.519809837962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45966.519809837962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45966.519809837962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45966.519809837962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45966.519809837962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45966.519809837962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45966.519809837962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45966.519809837962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45966.519809837962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45966.519809837962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45966.519809837962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45966.519809837962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45966.519809837962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45966.519809837962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45966.519809837962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45966.519809837962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45966.519809837962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45966.519809837962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45966.519809837962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45966.519809837962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45966.519809837962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45966.519809837962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45966.519809837962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45966.519809837962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45966.519809837962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45966.519809837962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45966.519809837962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45966.519809837962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45966.519809837962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45966.519809837962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45966.519809837962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45966.519809837962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45966.519809837962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45966.519809837962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45966.519809837962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45966.519809837962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45966.519809837962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45966.519809837962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45966.519809837962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45966.519809837962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45966.519809837962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45966.519809837962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45966.519809837962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45966.519809837962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45966.519809837962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45966.519809837962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45966.519809837962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45966.519809837962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45966.519809837962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45966.519809837962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45966.519809837962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45966.519809837962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45966.519809837962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45966.519809837962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45966.519809837962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45966.519809837962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45966.519809837962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45966.519809837962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45966.519809837962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45966.519809837962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45966.519809837962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45966.519809837962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45966.519809837962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45966.519809837962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45966.519809837962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45966.519809837962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45966.519809837962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45966.519809837962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45966.519809837962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45966.519809837962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45966.519809837962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45966.519809837962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45966.519809837962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45966.519809837962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45966.519809837962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45966.519809837962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45966.519809837962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45966.519809837962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45966.519809837962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45966.519809837962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45966.519809837962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45966.519809837962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45966.519809837962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45966.519809837962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45966.519809837962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45966.519809837962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45966.519809837962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45966.519809837962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45966.519809837962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45966.519809837962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45966.519809837962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45966.519809837962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45966.519809837962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45966.519809837962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45966.519809837962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45966.519809837962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45966.519809837962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45966.519809837962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45966.519809837962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45966.519809837962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45966.519809837962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45966.519809837962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45966.519809837962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45966.519809837962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45966.519809837962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45966.519809837962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45966.519809837962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45966.519809837962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45966.519809837962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45966.519809837962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45966.519809837962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45966.519809837962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45966.519809837962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45966.519809837962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45966.519809837962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45966.519809837962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45966.519809837962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45966.519809837962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45966.519809837962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45966.519809837962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45966.519809837962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45966.519809837962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45966.519809837962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45966.519809837962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45966.519809837962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45966.519809837962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45966.519809837962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45966.519809837962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45966.519809837962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45966.519809837962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45966.519809837962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45966.519809837962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45966.519809837962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45966.519809837962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45966.519809837962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45966.519809837962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45966.519809837962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45966.519809837962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45966.519809837962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45966.519809837962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45966.519809837962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45966.519809837962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45966.519809837962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45966.519809837962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45966.519809837962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45966.519809837962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45966.519809837962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45966.519809837962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45966.519809837962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45966.519809837962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45966.519809837962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45966.519809837962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45966.519809837962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45966.519809837962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45966.519809837962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45966.519809837962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45966.519809837962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45966.519809837962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45966.519809837962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45966.519809837962</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263.03909224536619</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45966.519809837962</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45966.519809837962</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45966.519809837962</v>
      </c>
      <c r="H5" s="122">
        <v>45966.406354166669</v>
      </c>
      <c r="I5" s="118" t="str">
        <f>IFERROR(VLOOKUP(D5,DB!A:F,6,0),"")</f>
        <v>SCECO</v>
      </c>
      <c r="J5" s="118" t="str">
        <f>IFERROR(VLOOKUP(D5,DB!A:G,7,0),"")</f>
        <v>Dead</v>
      </c>
      <c r="K5" s="124" t="s">
        <v>39117</v>
      </c>
      <c r="L5" s="120" t="str">
        <f>IFERROR(VLOOKUP(D5,DB!A:I,9,0),"")</f>
        <v>Latis</v>
      </c>
    </row>
    <row r="6" spans="1:16" ht="15" customHeight="1">
      <c r="A6" s="118" t="s">
        <v>39114</v>
      </c>
      <c r="B6" s="118" t="str">
        <f>IFERROR(VLOOKUP(D6,DB!A:K,11,0),"")</f>
        <v>R4</v>
      </c>
      <c r="C6" s="119">
        <v>1</v>
      </c>
      <c r="D6" s="120" t="s">
        <v>37238</v>
      </c>
      <c r="E6" s="97" t="s">
        <v>39021</v>
      </c>
      <c r="F6" s="122"/>
      <c r="G6" s="123">
        <f ca="1">IFERROR(NOW()-F6,"")</f>
        <v>45966.519809837962</v>
      </c>
      <c r="H6" s="122">
        <v>45966.43478009259</v>
      </c>
      <c r="I6" s="118" t="str">
        <f>IFERROR(VLOOKUP(D6,DB!A:F,6,0),"")</f>
        <v>Generator-SG</v>
      </c>
      <c r="J6" s="118" t="str">
        <f>IFERROR(VLOOKUP(D6,DB!A:G,7,0),"")</f>
        <v>Dead</v>
      </c>
      <c r="K6" s="124" t="s">
        <v>39118</v>
      </c>
      <c r="L6" s="120" t="str">
        <f>IFERROR(VLOOKUP(D6,DB!A:I,9,0),"")</f>
        <v>Latis</v>
      </c>
    </row>
    <row r="7" spans="1:16" ht="15" customHeight="1">
      <c r="A7" s="118" t="s">
        <v>39119</v>
      </c>
      <c r="B7" s="118" t="str">
        <f>IFERROR(VLOOKUP(D7,DB!A:K,11,0),"")</f>
        <v>R4</v>
      </c>
      <c r="C7" s="119">
        <v>4</v>
      </c>
      <c r="D7" s="120" t="s">
        <v>36555</v>
      </c>
      <c r="E7" s="97" t="s">
        <v>39021</v>
      </c>
      <c r="F7" s="122">
        <v>45966.468680555554</v>
      </c>
      <c r="G7" s="123">
        <f ca="1">IFERROR(NOW()-F7,"")</f>
        <v>5.1129282408510335E-2</v>
      </c>
      <c r="H7" s="122">
        <v>45966.457743055558</v>
      </c>
      <c r="I7" s="118" t="str">
        <f>IFERROR(VLOOKUP(D7,DB!A:F,6,0),"")</f>
        <v>SCECO+STB</v>
      </c>
      <c r="J7" s="118" t="str">
        <f>IFERROR(VLOOKUP(D7,DB!A:G,7,0),"")</f>
        <v>Dead</v>
      </c>
      <c r="K7" s="124" t="s">
        <v>39118</v>
      </c>
      <c r="L7" s="120" t="str">
        <f>IFERROR(VLOOKUP(D7,DB!A:I,9,0),"")</f>
        <v>Latis</v>
      </c>
    </row>
    <row r="8" spans="1:16" ht="15" customHeight="1">
      <c r="A8" s="118"/>
      <c r="B8" s="118" t="str">
        <f>IFERROR(VLOOKUP(D8,DB!A:K,11,0),"")</f>
        <v/>
      </c>
      <c r="C8" s="119"/>
      <c r="D8" s="120"/>
      <c r="E8" s="97"/>
      <c r="F8" s="122"/>
      <c r="G8" s="123">
        <f ca="1">IFERROR(NOW()-F8,"")</f>
        <v>45966.519809837962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45966.519809837962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45966.519809837962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45966.519809837962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45966.519809837962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45966.519809837962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45966.519809837962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45966.519809837962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45966.519809837962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45966.519809837962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45966.519809837962</v>
      </c>
      <c r="H18" s="122"/>
      <c r="I18" s="118" t="str">
        <f>IFERROR(VLOOKUP(D18,DB!A:F,6,0),"")</f>
        <v/>
      </c>
      <c r="J18" s="118" t="str">
        <f>IFERROR(VLOOKUP(D18,DB!A:G,7,0),"")</f>
        <v/>
      </c>
      <c r="K18" s="124"/>
      <c r="L18" s="120" t="str">
        <f>IFERROR(VLOOKUP(D18,DB!A:I,9,0),"")</f>
        <v/>
      </c>
    </row>
    <row r="19" spans="1:12" ht="15" customHeight="1">
      <c r="A19" s="118"/>
      <c r="B19" s="118" t="str">
        <f>IFERROR(VLOOKUP(D19,DB!A:K,11,0),"")</f>
        <v/>
      </c>
      <c r="C19" s="93"/>
      <c r="D19" s="93"/>
      <c r="E19" s="97"/>
      <c r="F19" s="122"/>
      <c r="G19" s="123">
        <f ca="1">IFERROR(NOW()-F19,"")</f>
        <v>45966.519809837962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45966.519809837962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45966.519809837962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45966.519809837962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45966.519809837962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45966.519809837962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45966.519809837962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45966.519809837962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45966.519809837962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45966.519809837962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45966.519809837962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45966.519809837962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45966.519809837962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45966.519809837962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45966.519809837962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45966.519809837962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45966.519809837962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45966.519809837962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45966.519809837962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45966.519809837962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45966.519809837962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45966.519809837962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45966.519809837962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45966.519809837962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45966.519809837962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45966.519809837962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45966.519809837962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45966.519809837962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45966.519809837962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45966.519809837962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45966.519809837962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45966.519809837962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45966.519809837962</v>
      </c>
      <c r="H51" s="122"/>
      <c r="I51" s="118" t="str">
        <f>IFERROR(VLOOKUP(D51,DB!A:F,6,0),"")</f>
        <v/>
      </c>
      <c r="J51" s="118" t="str">
        <f>IFERROR(VLOOKUP(D51,DB!A:G,7,0),"")</f>
        <v/>
      </c>
      <c r="K51" s="124"/>
      <c r="L51" s="120" t="str">
        <f>IFERROR(VLOOKUP(D51,DB!A:I,9,0),"")</f>
        <v/>
      </c>
    </row>
    <row r="52" spans="1:12" ht="15" customHeight="1">
      <c r="A52" s="125"/>
      <c r="B52" s="125" t="str">
        <f>IFERROR(VLOOKUP(D52,DB!A:K,11,0),"")</f>
        <v/>
      </c>
      <c r="C52" s="126"/>
      <c r="D52" s="127"/>
      <c r="E52" s="128"/>
      <c r="F52" s="129"/>
      <c r="G52" s="130">
        <f ca="1">IFERROR(NOW()-F52,"")</f>
        <v>45966.519809837962</v>
      </c>
      <c r="H52" s="129"/>
      <c r="I52" s="125" t="str">
        <f>IFERROR(VLOOKUP(D52,DB!A:F,6,0),"")</f>
        <v/>
      </c>
      <c r="J52" s="125" t="str">
        <f>IFERROR(VLOOKUP(D52,DB!A:G,7,0),"")</f>
        <v/>
      </c>
      <c r="K52" s="131"/>
      <c r="L52" s="127" t="str">
        <f>IFERROR(VLOOKUP(D52,DB!A:I,9,0),"")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74.687749652774073</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39102</v>
      </c>
      <c r="F3" s="38">
        <v>45926.188877314817</v>
      </c>
      <c r="G3" s="143">
        <f t="shared" ref="G3" ca="1" si="0">IFERROR(NOW()-F3,"")</f>
        <v>40.330932523145748</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39102</v>
      </c>
      <c r="F4" s="152">
        <v>45948.661111111112</v>
      </c>
      <c r="G4" s="153">
        <f ca="1">IFERROR(NOW()-F4,"")</f>
        <v>17.85869872684998</v>
      </c>
      <c r="H4" s="152">
        <v>45948.661111111112</v>
      </c>
      <c r="I4" s="151" t="str">
        <f>IFERROR(VLOOKUP(D4,DB!A:F,6,0),"")</f>
        <v>SCECO</v>
      </c>
      <c r="J4" s="151" t="str">
        <f>IFERROR(VLOOKUP(D4,DB!A:G,7,0),"")</f>
        <v>Dead</v>
      </c>
      <c r="K4" s="151" t="s">
        <v>39125</v>
      </c>
      <c r="L4" s="151" t="str">
        <f>IFERROR(VLOOKUP(D4,DB!A:I,9,0),"")</f>
        <v>Latis</v>
      </c>
    </row>
    <row r="5" spans="1:13" ht="30.75">
      <c r="A5" s="151" t="s">
        <v>39126</v>
      </c>
      <c r="B5" s="151" t="str">
        <f>IFERROR(VLOOKUP(D5,DB!A:K,11,0),"")</f>
        <v>R5</v>
      </c>
      <c r="C5" s="151">
        <v>2</v>
      </c>
      <c r="D5" s="151" t="s">
        <v>38236</v>
      </c>
      <c r="E5" s="151" t="s">
        <v>39021</v>
      </c>
      <c r="F5" s="152">
        <v>45966.368854166663</v>
      </c>
      <c r="G5" s="153">
        <f ca="1">IFERROR(NOW()-F5,"")</f>
        <v>0.1509556712990161</v>
      </c>
      <c r="H5" s="152">
        <v>45966.356678240743</v>
      </c>
      <c r="I5" s="151" t="str">
        <f>IFERROR(VLOOKUP(D5,DB!A:F,6,0),"")</f>
        <v>SCECO</v>
      </c>
      <c r="J5" s="151" t="str">
        <f>IFERROR(VLOOKUP(D5,DB!A:G,7,0),"")</f>
        <v>Haj Removal</v>
      </c>
      <c r="K5" s="151" t="s">
        <v>39127</v>
      </c>
      <c r="L5" s="151" t="str">
        <f>IFERROR(VLOOKUP(D5,DB!A:I,9,0),"")</f>
        <v>Latis</v>
      </c>
    </row>
    <row r="6" spans="1:13" ht="15">
      <c r="A6" s="151" t="s">
        <v>39128</v>
      </c>
      <c r="B6" s="151" t="str">
        <f>IFERROR(VLOOKUP(D6,DB!A:K,11,0),"")</f>
        <v>R5</v>
      </c>
      <c r="C6" s="151">
        <v>1</v>
      </c>
      <c r="D6" s="151" t="s">
        <v>32794</v>
      </c>
      <c r="E6" s="151" t="s">
        <v>39102</v>
      </c>
      <c r="F6" s="152">
        <v>45966.39565972222</v>
      </c>
      <c r="G6" s="153">
        <f ca="1">IFERROR(NOW()-F6,"")</f>
        <v>0.12415011574194068</v>
      </c>
      <c r="H6" s="152">
        <v>45966.389409722222</v>
      </c>
      <c r="I6" s="151" t="str">
        <f>IFERROR(VLOOKUP(D6,DB!A:F,6,0),"")</f>
        <v>SCECO</v>
      </c>
      <c r="J6" s="151" t="str">
        <f>IFERROR(VLOOKUP(D6,DB!A:G,7,0),"")</f>
        <v>Vandalized+Dead</v>
      </c>
      <c r="K6" s="151" t="s">
        <v>39129</v>
      </c>
      <c r="L6" s="151" t="str">
        <f>IFERROR(VLOOKUP(D6,DB!A:I,9,0),"")</f>
        <v>Latis</v>
      </c>
    </row>
    <row r="7" spans="1:13" ht="30.75">
      <c r="A7" s="151" t="s">
        <v>39130</v>
      </c>
      <c r="B7" s="151" t="str">
        <f>IFERROR(VLOOKUP(D7,DB!A:K,11,0),"")</f>
        <v>R5</v>
      </c>
      <c r="C7" s="151">
        <v>1</v>
      </c>
      <c r="D7" s="151" t="s">
        <v>32921</v>
      </c>
      <c r="E7" s="151" t="s">
        <v>39021</v>
      </c>
      <c r="F7" s="152">
        <v>45966.453425925924</v>
      </c>
      <c r="G7" s="153">
        <f ca="1">IFERROR(NOW()-F7,"")</f>
        <v>6.638391203887295E-2</v>
      </c>
      <c r="H7" s="152">
        <v>45966.358287037037</v>
      </c>
      <c r="I7" s="151" t="str">
        <f>IFERROR(VLOOKUP(D7,DB!A:F,6,0),"")</f>
        <v>SCECO</v>
      </c>
      <c r="J7" s="151" t="str">
        <f>IFERROR(VLOOKUP(D7,DB!A:G,7,0),"")</f>
        <v>Good</v>
      </c>
      <c r="K7" s="151" t="s">
        <v>39131</v>
      </c>
      <c r="L7" s="151" t="str">
        <f>IFERROR(VLOOKUP(D7,DB!A:I,9,0),"")</f>
        <v>Latis</v>
      </c>
    </row>
    <row r="8" spans="1:13" ht="15">
      <c r="A8" s="151" t="s">
        <v>39132</v>
      </c>
      <c r="B8" s="151" t="str">
        <f>IFERROR(VLOOKUP(D8,DB!A:K,11,0),"")</f>
        <v>R5</v>
      </c>
      <c r="C8" s="151">
        <v>1</v>
      </c>
      <c r="D8" s="151" t="s">
        <v>38117</v>
      </c>
      <c r="E8" s="151" t="s">
        <v>39021</v>
      </c>
      <c r="F8" s="152">
        <v>45966.501504629632</v>
      </c>
      <c r="G8" s="153">
        <f ca="1">IFERROR(NOW()-F8,"")</f>
        <v>1.8305208330275491E-2</v>
      </c>
      <c r="H8" s="152">
        <v>45966.495254629626</v>
      </c>
      <c r="I8" s="151" t="str">
        <f>IFERROR(VLOOKUP(D8,DB!A:F,6,0),"")</f>
        <v>SCECO</v>
      </c>
      <c r="J8" s="151" t="str">
        <f>IFERROR(VLOOKUP(D8,DB!A:G,7,0),"")</f>
        <v>Haj Removal</v>
      </c>
      <c r="K8" s="151" t="s">
        <v>39133</v>
      </c>
      <c r="L8" s="151" t="str">
        <f>IFERROR(VLOOKUP(D8,DB!A:I,9,0),"")</f>
        <v>Latis</v>
      </c>
    </row>
    <row r="9" spans="1:13" ht="15">
      <c r="A9" s="151"/>
      <c r="B9" s="151" t="str">
        <f>IFERROR(VLOOKUP(D9,DB!A:K,11,0),"")</f>
        <v/>
      </c>
      <c r="C9" s="151"/>
      <c r="D9" s="151"/>
      <c r="E9" s="151"/>
      <c r="F9" s="152"/>
      <c r="G9" s="153">
        <f ca="1">IFERROR(NOW()-F9,"")</f>
        <v>45966.519809837962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45966.519809837962</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45966.519809837962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45966.519809837962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45966.519809837962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45966.519809837962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45966.519809837962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45966.519809837962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45966.519809837962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45966.519809837962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45966.519809837962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45966.519809837962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45966.519809837962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45966.519809837962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45966.519809837962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45966.519809837962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45966.519809837962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45966.519809837962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45966.519809837962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45966.519809837962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45966.519809837962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45966.519809837962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45966.519809837962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45966.519809837962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45966.519809837962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45966.519809837962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45966.519809837962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45966.519809837962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45966.519809837962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45966.519809837962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45966.519809837962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45966.519809837962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45966.519809837962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45966.519809837962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45966.519809837962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45966.519809837962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45966.519809837962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45966.519809837962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45966.519809837962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45966.519809837962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45966.519809837962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45966.519809837962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45966.519809837962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45966.519809837962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45966.519809837962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45966.519809837962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45966.519809837962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45966.519809837962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45966.519809837962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45966.519809837962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45966.519809837962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45966.519809837962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45966.519809837962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45966.519809837962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45966.519809837962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45966.519809837962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45966.519809837962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45966.519809837962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45966.519809837962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45966.519809837962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45966.519809837962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45966.519809837962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45966.519809837962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45966.519809837962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45966.519809837962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45966.519809837962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45966.519809837962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45966.519809837962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45966.519809837962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45966.519809837962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45966.519809837962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45966.519809837962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45966.519809837962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45966.519809837962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45966.519809837962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45966.519809837962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45966.519809837962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45966.519809837962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45966.519809837962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45966.519809837962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45966.519809837962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45966.519809837962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45966.519809837962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45966.519809837962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45966.519809837962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45966.519809837962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45966.519809837962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45966.519809837962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45966.519809837962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45966.519809837962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45966.519809837962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45966.519809837962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45966.519809837962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45966.519809837962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45966.519809837962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45966.519809837962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45966.519809837962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45966.519809837962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45966.519809837962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45966.519809837962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45966.519809837962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45966.519809837962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45966.519809837962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45966.519809837962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45966.519809837962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45966.519809837962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45966.519809837962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45966.519809837962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45966.519809837962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45966.519809837962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45966.519809837962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45966.519809837962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45966.519809837962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45966.519809837962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45966.519809837962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45966.519809837962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45966.519809837962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45966.519809837962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45966.519809837962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45966.519809837962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45966.519809837962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45966.519809837962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45966.519809837962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45966.519809837962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45966.519809837962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45966.519809837962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45966.519809837962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45966.519809837962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45966.519809837962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45966.519809837962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45966.519809837962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45966.519809837962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45966.519809837962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45966.519809837962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45966.519809837962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45966.519809837962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45966.519809837962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45966.519809837962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45966.519809837962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45966.519809837962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45966.519809837962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45966.519809837962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45966.519809837962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45966.519809837962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45966.519809837962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45966.519809837962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45966.519809837962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45966.519809837962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45966.519809837962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45966.519809837962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45966.519809837962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45966.519809837962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45966.519809837962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45966.519809837962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45966.519809837962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45966.519809837962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45966.519809837962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45966.519809837962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45966.519809837962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45966.519809837962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45966.519809837962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45966.519809837962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45966.519809837962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45966.519809837962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45966.519809837962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45966.519809837962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45966.519809837962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45966.519809837962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45966.519809837962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45966.519809837962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45966.519809837962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45966.519809837962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45966.519809837962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45966.519809837962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45966.519809837962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45966.519809837962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45966.519809837962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45966.519809837962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45966.519809837962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45966.519809837962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45966.519809837962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45966.519809837962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45966.519809837962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45966.519809837962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45966.519809837962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45966.519809837962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45966.519809837962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45966.519809837962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45966.519809837962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45966.519809837962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45966.519809837962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45966.519809837962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45966.519809837962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45966.519809837962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45966.519809837962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45966.519809837962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45966.519809837962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45966.519809837962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45966.519809837962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45966.519809837962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45966.519809837962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45966.519809837962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45966.519809837962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45966.519809837962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45966.519809837962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45966.519809837962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45966.519809837962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45966.519809837962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45966.519809837962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45966.519809837962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45966.519809837962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45966.519809837962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45966.519809837962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45966.519809837962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45966.519809837962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45966.519809837962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45966.519809837962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45966.519809837962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45966.519809837962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45966.519809837962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45966.519809837962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45966.519809837962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45966.519809837962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45966.519809837962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45966.519809837962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45966.519809837962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45966.519809837962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45966.519809837962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45966.519809837962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45966.519809837962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45966.519809837962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45966.519809837962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45966.519809837962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45966.519809837962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45966.519809837962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45966.519809837962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45966.519809837962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45966.519809837962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45966.519809837962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45966.519809837962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45966.519809837962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45966.519809837962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45966.519809837962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45966.519809837962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45966.519809837962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45966.519809837962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45966.519809837962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45966.519809837962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45966.519809837962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45966.519809837962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45966.519809837962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45966.519809837962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45966.519809837962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45966.519809837962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45966.519809837962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45966.519809837962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45966.519809837962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45966.519809837962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45966.519809837962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45966.519809837962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45966.519809837962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45966.519809837962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45966.519809837962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45966.519809837962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45966.519809837962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45966.519809837962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45966.519809837962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45966.519809837962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45966.519809837962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45966.519809837962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45966.519809837962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45966.519809837962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45966.519809837962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45966.519809837962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45966.519809837962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45966.519809837962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45966.519809837962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45966.519809837962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45966.519809837962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45966.519809837962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45966.519809837962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45966.519809837962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45966.519809837962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45966.519809837962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45966.519809837962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45966.519809837962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45966.519809837962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45966.519809837962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45966.519809837962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45966.519809837962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45966.519809837962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45966.519809837962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45966.519809837962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45966.519809837962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45966.519809837962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45966.519809837962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45966.519809837962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45966.519809837962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45966.519809837962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45966.519809837962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45966.519809837962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45966.519809837962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45966.519809837962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45966.519809837962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45966.519809837962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45966.519809837962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45966.519809837962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45966.519809837962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45966.519809837962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45966.519809837962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45966.519809837962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45966.519809837962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45966.519809837962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45966.519809837962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45966.519809837962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45966.519809837962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45966.519809837962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45966.519809837962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45966.519809837962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45966.519809837962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45966.519809837962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45966.519809837962</v>
      </c>
      <c r="H330" s="158"/>
      <c r="I330" s="157" t="str">
        <f>IFERROR(VLOOKUP(D330,DB!A:F,6,0),"")</f>
        <v/>
      </c>
      <c r="J330" s="157" t="str">
        <f>IFERROR(VLOOKUP(D330,DB!A:G,7,0),"")</f>
        <v/>
      </c>
      <c r="K330" s="157"/>
      <c r="L330" s="157" t="str">
        <f>IFERROR(VLOOKUP(D330,DB!A:I,9,0),"")</f>
        <v/>
      </c>
    </row>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0" ht="15"/>
    <row r="441" ht="15"/>
    <row r="442" ht="15"/>
    <row r="443" ht="15"/>
    <row r="444" ht="15"/>
    <row r="445" ht="15"/>
    <row r="446" ht="15"/>
    <row r="447" ht="15"/>
    <row r="448" ht="15"/>
    <row r="449" ht="15"/>
    <row r="450"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40" ht="15"/>
    <row r="541" ht="15"/>
    <row r="542" ht="15"/>
    <row r="543" ht="15"/>
    <row r="544" ht="15"/>
    <row r="569" ht="15"/>
    <row r="570" ht="15"/>
    <row r="571" ht="15"/>
    <row r="572" ht="15"/>
    <row r="573" ht="15"/>
    <row r="574" ht="15"/>
    <row r="575" ht="15"/>
    <row r="576" ht="15"/>
    <row r="577" ht="15"/>
    <row r="578" ht="15"/>
    <row r="579"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868" ht="15"/>
    <row r="869" ht="15"/>
    <row r="870" ht="15"/>
    <row r="871" ht="15"/>
    <row r="872" ht="15"/>
    <row r="873" ht="15"/>
    <row r="874"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91" ht="15"/>
    <row r="1092" ht="15"/>
    <row r="1093" ht="15"/>
    <row r="1095" ht="15"/>
    <row r="1096"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5" ht="15"/>
    <row r="1206" ht="15"/>
    <row r="1207" ht="15"/>
    <row r="1210" ht="15"/>
    <row r="1211" ht="15"/>
    <row r="1214" ht="15"/>
    <row r="1215" ht="15"/>
    <row r="1216" ht="15"/>
    <row r="1217" ht="15"/>
    <row r="1218" ht="15"/>
    <row r="1219" ht="15"/>
    <row r="1220" ht="15"/>
    <row r="1221" ht="15"/>
    <row r="1222" ht="15"/>
    <row r="1228" ht="15"/>
    <row r="1229" ht="15"/>
    <row r="1230" ht="15"/>
    <row r="1231" ht="15"/>
    <row r="1232" ht="15"/>
    <row r="1233" ht="15"/>
    <row r="1234" ht="15"/>
    <row r="1235" ht="15"/>
    <row r="1236" ht="15"/>
    <row r="1244" ht="15"/>
    <row r="1245" ht="15"/>
    <row r="1246" ht="15"/>
    <row r="1247" ht="15"/>
    <row r="1248" ht="15"/>
    <row r="1249" ht="15"/>
    <row r="1250"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tabSelected="1"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6" t="s">
        <v>39134</v>
      </c>
      <c r="B2" s="171" t="str">
        <f>IFERROR(VLOOKUP(D2,DB!A:K,11,0),"")</f>
        <v>R6</v>
      </c>
      <c r="C2" s="168">
        <v>1</v>
      </c>
      <c r="D2" s="171" t="s">
        <v>34135</v>
      </c>
      <c r="E2" s="102" t="s">
        <v>39021</v>
      </c>
      <c r="F2" s="173">
        <v>45966.46162037037</v>
      </c>
      <c r="G2" s="115">
        <f ca="1">IFERROR(NOW()-F2,"-")</f>
        <v>5.8189467592455912E-2</v>
      </c>
      <c r="H2" s="173">
        <v>45966.451782407406</v>
      </c>
      <c r="I2" s="171" t="str">
        <f>IFERROR(VLOOKUP(D2,DB!A:F,6,0),"")</f>
        <v>SCECO</v>
      </c>
      <c r="J2" s="102" t="str">
        <f>IFERROR(VLOOKUP(D2,DB!A:G,7,0),"")</f>
        <v>Vandalized</v>
      </c>
      <c r="K2" s="169" t="s">
        <v>39135</v>
      </c>
      <c r="L2" s="174" t="str">
        <f>IFERROR(VLOOKUP(D2,DB!A:I,9,0),"")</f>
        <v>Latis</v>
      </c>
    </row>
    <row r="3" spans="1:16383" ht="31.5" customHeight="1">
      <c r="A3" s="170"/>
      <c r="B3" s="171" t="str">
        <f>IFERROR(VLOOKUP(D3,DB!A:K,11,0),"")</f>
        <v/>
      </c>
      <c r="C3" s="168"/>
      <c r="D3" s="171"/>
      <c r="E3" s="172"/>
      <c r="F3" s="173"/>
      <c r="G3" s="115">
        <f ca="1">IFERROR(NOW()-F3,"-")</f>
        <v>45966.519809837962</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72"/>
      <c r="F4" s="173"/>
      <c r="G4" s="115">
        <f ca="1">IFERROR(NOW()-F4,"-")</f>
        <v>45966.519809837962</v>
      </c>
      <c r="H4" s="173"/>
      <c r="I4" s="171" t="str">
        <f>IFERROR(VLOOKUP(D4,DB!A:F,6,0),"")</f>
        <v/>
      </c>
      <c r="J4" s="102" t="str">
        <f>IFERROR(VLOOKUP(D4,DB!A:G,7,0),"")</f>
        <v/>
      </c>
      <c r="K4" s="169"/>
      <c r="L4" s="174" t="str">
        <f>IFERROR(VLOOKUP(D4,DB!A:I,9,0),"")</f>
        <v/>
      </c>
    </row>
    <row r="5" spans="1:16383" ht="31.5" customHeight="1">
      <c r="A5" s="170"/>
      <c r="B5" s="171" t="str">
        <f>IFERROR(VLOOKUP(D5,DB!A:K,11,0),"")</f>
        <v/>
      </c>
      <c r="C5" s="168"/>
      <c r="D5"/>
      <c r="E5" s="172"/>
      <c r="F5" s="173"/>
      <c r="G5" s="115">
        <f ca="1">IFERROR(NOW()-F5,"-")</f>
        <v>45966.519809837962</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45966.519809837962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45966.519809837962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45966.519809837962</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45966.519809837962</v>
      </c>
      <c r="H9" s="173"/>
      <c r="I9" s="171" t="str">
        <f>IFERROR(VLOOKUP(D9,DB!A:F,6,0),"")</f>
        <v/>
      </c>
      <c r="J9" s="102" t="str">
        <f>IFERROR(VLOOKUP(D9,DB!A:G,7,0),"")</f>
        <v/>
      </c>
      <c r="K9" s="169"/>
      <c r="L9" s="174" t="str">
        <f>IFERROR(VLOOKUP(D9,DB!A:I,9,0),"")</f>
        <v/>
      </c>
    </row>
    <row r="10" spans="1:16383" ht="31.5" customHeight="1">
      <c r="A10" s="103"/>
      <c r="B10" s="102" t="str">
        <f>IFERROR(VLOOKUP(D10,DB!A:K,11,0),"")</f>
        <v/>
      </c>
      <c r="C10" s="104"/>
      <c r="D10" s="102"/>
      <c r="E10" s="105"/>
      <c r="F10" s="106"/>
      <c r="G10" s="76">
        <f ca="1">IFERROR(NOW()-F10,"-")</f>
        <v>45966.519809837962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45966.519809837962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45966.519809837962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45966.519809837962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45966.519809837962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45966.519809837962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45966.519809837962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45966.519809837962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45966.519809837962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45966.519809837962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45966.519809837962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45966.519809837962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45966.519809837962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45966.519809837962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45966.519809837962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45966.519809837962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45966.519809837962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45966.519809837962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45966.519809837962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45966.519809837962</v>
      </c>
      <c r="H29" s="106"/>
      <c r="I29" s="102" t="str">
        <f>IFERROR(VLOOKUP(D29,DB!A:F,6,0),"")</f>
        <v/>
      </c>
      <c r="J29" s="101" t="str">
        <f>IFERROR(VLOOKUP(D29,DB!A:G,7,0),"")</f>
        <v/>
      </c>
      <c r="K29" s="107"/>
      <c r="L29" s="108"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2025-11-05T09:30:32Z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